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migue\OneDrive\Documentos\HP NUEVA JULIO 2020\ESCUELA\REDUCCION JORNADA LABORAL 2026\"/>
    </mc:Choice>
  </mc:AlternateContent>
  <xr:revisionPtr revIDLastSave="0" documentId="8_{D4E9C935-04C9-4016-A262-2C2CAEBF3765}" xr6:coauthVersionLast="47" xr6:coauthVersionMax="47" xr10:uidLastSave="{00000000-0000-0000-0000-000000000000}"/>
  <bookViews>
    <workbookView xWindow="30" yWindow="30" windowWidth="20460" windowHeight="11490" xr2:uid="{A5D22213-78A8-4819-8D9D-C7790EB77E2C}"/>
  </bookViews>
  <sheets>
    <sheet name="DISTRIBUCION DE JORNADAS" sheetId="2" r:id="rId1"/>
    <sheet name="COSTO X HORA" sheetId="1" r:id="rId2"/>
    <sheet name="COSTO X SEMANA" sheetId="5" r:id="rId3"/>
    <sheet name="ISR-SBC" sheetId="6" r:id="rId4"/>
    <sheet name="Hoja4" sheetId="4" r:id="rId5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M36" i="6" l="1"/>
  <c r="N35" i="6"/>
  <c r="N34" i="6"/>
  <c r="N33" i="6"/>
  <c r="N36" i="6" s="1"/>
  <c r="M6" i="6"/>
  <c r="M8" i="6" s="1"/>
  <c r="AI36" i="6"/>
  <c r="AG36" i="6"/>
  <c r="AE36" i="6"/>
  <c r="AC36" i="6"/>
  <c r="V36" i="6"/>
  <c r="U36" i="6"/>
  <c r="T36" i="6"/>
  <c r="S36" i="6"/>
  <c r="R36" i="6"/>
  <c r="H36" i="6"/>
  <c r="G36" i="6"/>
  <c r="F36" i="6"/>
  <c r="E36" i="6"/>
  <c r="D36" i="6"/>
  <c r="C36" i="6"/>
  <c r="AJ35" i="6"/>
  <c r="Y35" i="6"/>
  <c r="K35" i="6"/>
  <c r="J35" i="6"/>
  <c r="AJ34" i="6"/>
  <c r="Y34" i="6"/>
  <c r="K34" i="6"/>
  <c r="J34" i="6"/>
  <c r="L34" i="6" s="1"/>
  <c r="AJ33" i="6"/>
  <c r="Y33" i="6"/>
  <c r="J33" i="6"/>
  <c r="L33" i="6" s="1"/>
  <c r="H29" i="6"/>
  <c r="G29" i="6"/>
  <c r="F29" i="6"/>
  <c r="E29" i="6"/>
  <c r="D29" i="6"/>
  <c r="C29" i="6"/>
  <c r="K28" i="6"/>
  <c r="J28" i="6"/>
  <c r="K27" i="6"/>
  <c r="J27" i="6"/>
  <c r="L27" i="6" s="1"/>
  <c r="M29" i="6" s="1"/>
  <c r="J26" i="6"/>
  <c r="H22" i="6"/>
  <c r="G22" i="6"/>
  <c r="F22" i="6"/>
  <c r="E22" i="6"/>
  <c r="D22" i="6"/>
  <c r="C22" i="6"/>
  <c r="K21" i="6"/>
  <c r="J21" i="6"/>
  <c r="K20" i="6"/>
  <c r="J20" i="6"/>
  <c r="L20" i="6" s="1"/>
  <c r="M20" i="6" s="1"/>
  <c r="M22" i="6" s="1"/>
  <c r="J19" i="6"/>
  <c r="J22" i="6" s="1"/>
  <c r="H15" i="6"/>
  <c r="G15" i="6"/>
  <c r="F15" i="6"/>
  <c r="E15" i="6"/>
  <c r="D15" i="6"/>
  <c r="C15" i="6"/>
  <c r="K14" i="6"/>
  <c r="J14" i="6"/>
  <c r="L14" i="6" s="1"/>
  <c r="N14" i="6" s="1"/>
  <c r="K13" i="6"/>
  <c r="J13" i="6"/>
  <c r="J12" i="6"/>
  <c r="H8" i="6"/>
  <c r="G8" i="6"/>
  <c r="F8" i="6"/>
  <c r="E8" i="6"/>
  <c r="D8" i="6"/>
  <c r="C8" i="6"/>
  <c r="K7" i="6"/>
  <c r="J7" i="6"/>
  <c r="K6" i="6"/>
  <c r="J6" i="6"/>
  <c r="L6" i="6" s="1"/>
  <c r="N6" i="6" s="1"/>
  <c r="J5" i="6"/>
  <c r="AG36" i="5"/>
  <c r="AE36" i="5"/>
  <c r="AC36" i="5"/>
  <c r="AA36" i="5"/>
  <c r="T36" i="5"/>
  <c r="S36" i="5"/>
  <c r="R36" i="5"/>
  <c r="Q36" i="5"/>
  <c r="P36" i="5"/>
  <c r="H36" i="5"/>
  <c r="G36" i="5"/>
  <c r="F36" i="5"/>
  <c r="E36" i="5"/>
  <c r="D36" i="5"/>
  <c r="C36" i="5"/>
  <c r="AH35" i="5"/>
  <c r="W35" i="5"/>
  <c r="K35" i="5"/>
  <c r="J35" i="5"/>
  <c r="L35" i="5" s="1"/>
  <c r="AH34" i="5"/>
  <c r="W34" i="5"/>
  <c r="K34" i="5"/>
  <c r="J34" i="5"/>
  <c r="L34" i="5" s="1"/>
  <c r="AH33" i="5"/>
  <c r="AH36" i="5" s="1"/>
  <c r="W33" i="5"/>
  <c r="W36" i="5" s="1"/>
  <c r="L33" i="5"/>
  <c r="J33" i="5"/>
  <c r="J36" i="5" s="1"/>
  <c r="H29" i="5"/>
  <c r="G29" i="5"/>
  <c r="F29" i="5"/>
  <c r="E29" i="5"/>
  <c r="D29" i="5"/>
  <c r="C29" i="5"/>
  <c r="L28" i="5"/>
  <c r="K28" i="5"/>
  <c r="J28" i="5"/>
  <c r="K27" i="5"/>
  <c r="J27" i="5"/>
  <c r="L27" i="5" s="1"/>
  <c r="L26" i="5"/>
  <c r="J26" i="5"/>
  <c r="J29" i="5" s="1"/>
  <c r="H22" i="5"/>
  <c r="G22" i="5"/>
  <c r="F22" i="5"/>
  <c r="E22" i="5"/>
  <c r="D22" i="5"/>
  <c r="C22" i="5"/>
  <c r="L21" i="5"/>
  <c r="K21" i="5"/>
  <c r="J21" i="5"/>
  <c r="K20" i="5"/>
  <c r="J20" i="5"/>
  <c r="L20" i="5" s="1"/>
  <c r="L19" i="5"/>
  <c r="L22" i="5" s="1"/>
  <c r="J19" i="5"/>
  <c r="J22" i="5" s="1"/>
  <c r="H15" i="5"/>
  <c r="G15" i="5"/>
  <c r="F15" i="5"/>
  <c r="E15" i="5"/>
  <c r="D15" i="5"/>
  <c r="C15" i="5"/>
  <c r="L14" i="5"/>
  <c r="K14" i="5"/>
  <c r="J14" i="5"/>
  <c r="K13" i="5"/>
  <c r="J13" i="5"/>
  <c r="L13" i="5" s="1"/>
  <c r="L12" i="5"/>
  <c r="J12" i="5"/>
  <c r="J15" i="5" s="1"/>
  <c r="H8" i="5"/>
  <c r="G8" i="5"/>
  <c r="F8" i="5"/>
  <c r="E8" i="5"/>
  <c r="D8" i="5"/>
  <c r="C8" i="5"/>
  <c r="L7" i="5"/>
  <c r="K7" i="5"/>
  <c r="J7" i="5"/>
  <c r="K6" i="5"/>
  <c r="J6" i="5"/>
  <c r="L6" i="5" s="1"/>
  <c r="L5" i="5"/>
  <c r="L8" i="5" s="1"/>
  <c r="J5" i="5"/>
  <c r="J8" i="5" s="1"/>
  <c r="U33" i="2"/>
  <c r="AF34" i="2"/>
  <c r="AF35" i="2"/>
  <c r="AE36" i="2"/>
  <c r="AC36" i="2"/>
  <c r="AA36" i="2"/>
  <c r="AF33" i="2"/>
  <c r="AF36" i="2" s="1"/>
  <c r="Y36" i="2"/>
  <c r="R36" i="2"/>
  <c r="Q36" i="2"/>
  <c r="P36" i="2"/>
  <c r="O36" i="2"/>
  <c r="N36" i="2"/>
  <c r="U35" i="2"/>
  <c r="U34" i="2"/>
  <c r="J35" i="2"/>
  <c r="J34" i="2"/>
  <c r="J33" i="2"/>
  <c r="J28" i="2"/>
  <c r="J27" i="2"/>
  <c r="J26" i="2"/>
  <c r="J21" i="2"/>
  <c r="J20" i="2"/>
  <c r="J19" i="2"/>
  <c r="J14" i="2"/>
  <c r="J13" i="2"/>
  <c r="J12" i="2"/>
  <c r="H15" i="2"/>
  <c r="G15" i="2"/>
  <c r="F15" i="2"/>
  <c r="E15" i="2"/>
  <c r="D15" i="2"/>
  <c r="C15" i="2"/>
  <c r="J6" i="2"/>
  <c r="J7" i="2"/>
  <c r="J5" i="2"/>
  <c r="D8" i="2"/>
  <c r="E8" i="2"/>
  <c r="F8" i="2"/>
  <c r="G8" i="2"/>
  <c r="H8" i="2"/>
  <c r="C8" i="2"/>
  <c r="H36" i="2"/>
  <c r="G36" i="2"/>
  <c r="F36" i="2"/>
  <c r="E36" i="2"/>
  <c r="D36" i="2"/>
  <c r="C36" i="2"/>
  <c r="H22" i="2"/>
  <c r="G22" i="2"/>
  <c r="F22" i="2"/>
  <c r="E22" i="2"/>
  <c r="D22" i="2"/>
  <c r="C22" i="2"/>
  <c r="D29" i="2"/>
  <c r="E29" i="2"/>
  <c r="F29" i="2"/>
  <c r="G29" i="2"/>
  <c r="H29" i="2"/>
  <c r="C29" i="2"/>
  <c r="D6" i="1"/>
  <c r="D7" i="1" s="1"/>
  <c r="E6" i="1"/>
  <c r="E7" i="1" s="1"/>
  <c r="E8" i="1" s="1"/>
  <c r="F6" i="1"/>
  <c r="F7" i="1" s="1"/>
  <c r="G6" i="1"/>
  <c r="G7" i="1" s="1"/>
  <c r="C6" i="1"/>
  <c r="C7" i="1" s="1"/>
  <c r="D5" i="1"/>
  <c r="E5" i="1"/>
  <c r="F5" i="1"/>
  <c r="G5" i="1"/>
  <c r="C5" i="1"/>
  <c r="J8" i="6" l="1"/>
  <c r="L21" i="6"/>
  <c r="N21" i="6" s="1"/>
  <c r="L7" i="6"/>
  <c r="N7" i="6" s="1"/>
  <c r="J36" i="6"/>
  <c r="L13" i="6"/>
  <c r="M13" i="6" s="1"/>
  <c r="L28" i="6"/>
  <c r="N28" i="6" s="1"/>
  <c r="N27" i="6"/>
  <c r="N20" i="6"/>
  <c r="L5" i="6"/>
  <c r="Y36" i="6"/>
  <c r="L19" i="6"/>
  <c r="N19" i="6" s="1"/>
  <c r="AJ36" i="6"/>
  <c r="J29" i="6"/>
  <c r="J15" i="6"/>
  <c r="L12" i="6"/>
  <c r="L26" i="6"/>
  <c r="L8" i="6"/>
  <c r="L35" i="6"/>
  <c r="L36" i="6" s="1"/>
  <c r="J15" i="2"/>
  <c r="L29" i="5"/>
  <c r="L36" i="5"/>
  <c r="L15" i="5"/>
  <c r="J8" i="2"/>
  <c r="J29" i="2"/>
  <c r="J22" i="2"/>
  <c r="J36" i="2"/>
  <c r="U36" i="2"/>
  <c r="G8" i="1"/>
  <c r="G9" i="1"/>
  <c r="F8" i="1"/>
  <c r="F9" i="1"/>
  <c r="D8" i="1"/>
  <c r="D9" i="1"/>
  <c r="C9" i="1"/>
  <c r="C8" i="1"/>
  <c r="E9" i="1"/>
  <c r="N13" i="6" l="1"/>
  <c r="M15" i="6"/>
  <c r="L22" i="6"/>
  <c r="L15" i="6"/>
  <c r="N12" i="6"/>
  <c r="N5" i="6"/>
  <c r="N8" i="6" s="1"/>
  <c r="L29" i="6"/>
  <c r="N26" i="6"/>
  <c r="N29" i="6" s="1"/>
  <c r="N22" i="6"/>
  <c r="N15" i="6" l="1"/>
</calcChain>
</file>

<file path=xl/sharedStrings.xml><?xml version="1.0" encoding="utf-8"?>
<sst xmlns="http://schemas.openxmlformats.org/spreadsheetml/2006/main" count="438" uniqueCount="39">
  <si>
    <t>SUELDO MENSUAL</t>
  </si>
  <si>
    <t xml:space="preserve">SUELDO DIARIO </t>
  </si>
  <si>
    <t>HORAS X DÍA</t>
  </si>
  <si>
    <t>48 HRS/S</t>
  </si>
  <si>
    <t>46 HRS/S</t>
  </si>
  <si>
    <t>44 HRS/S</t>
  </si>
  <si>
    <t>42 HRS/S</t>
  </si>
  <si>
    <t>40 HRS/S</t>
  </si>
  <si>
    <t xml:space="preserve">HORAS A LA SEMANA </t>
  </si>
  <si>
    <t>HORA DOBLE</t>
  </si>
  <si>
    <t>HORA TRIPLE</t>
  </si>
  <si>
    <t>HORA SIMPLE</t>
  </si>
  <si>
    <t>LUN</t>
  </si>
  <si>
    <t>MAR</t>
  </si>
  <si>
    <t>MIE</t>
  </si>
  <si>
    <t>JUE</t>
  </si>
  <si>
    <t>VIE</t>
  </si>
  <si>
    <t>SAB</t>
  </si>
  <si>
    <t>DOM</t>
  </si>
  <si>
    <t>ORDINARIA</t>
  </si>
  <si>
    <t>HE DOBLES</t>
  </si>
  <si>
    <t>HE TRIPLES</t>
  </si>
  <si>
    <t>HRS X DÍA</t>
  </si>
  <si>
    <t>DESCANSO</t>
  </si>
  <si>
    <t>JORNADA MÁXIMA</t>
  </si>
  <si>
    <t>EXTRAORDINARIA</t>
  </si>
  <si>
    <t>DISTRIBUCIÓN DE LA JORNADA</t>
  </si>
  <si>
    <t>HORAS TOTALES</t>
  </si>
  <si>
    <t>JORNADA COMPRIMIDA</t>
  </si>
  <si>
    <t>TOTAL HRS/S</t>
  </si>
  <si>
    <t>JORNADA ESPECIAL</t>
  </si>
  <si>
    <t>$ POR HORA</t>
  </si>
  <si>
    <t>TOTAL PAGADO</t>
  </si>
  <si>
    <t>EXENTO</t>
  </si>
  <si>
    <t>BASE GRAVABLE ISR</t>
  </si>
  <si>
    <t>INTEGRA SBC</t>
  </si>
  <si>
    <t>SI</t>
  </si>
  <si>
    <t>NO</t>
  </si>
  <si>
    <t>TOPE 5 VECES UMA (117.31*5)=586.55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</si>
</sst>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13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4"/>
      <color theme="0"/>
      <name val="Aptos Narrow"/>
      <family val="2"/>
      <scheme val="minor"/>
    </font>
    <font>
      <sz val="14"/>
      <color theme="1"/>
      <name val="Aptos Narrow"/>
      <family val="2"/>
      <scheme val="minor"/>
    </font>
    <font>
      <sz val="15"/>
      <color theme="1"/>
      <name val="Aptos Narrow"/>
      <family val="2"/>
      <scheme val="minor"/>
    </font>
    <font>
      <b/>
      <sz val="15"/>
      <color theme="0"/>
      <name val="Aptos Narrow"/>
      <family val="2"/>
      <scheme val="minor"/>
    </font>
    <font>
      <b/>
      <sz val="15"/>
      <name val="Aptos Narrow"/>
      <family val="2"/>
      <scheme val="minor"/>
    </font>
    <font>
      <b/>
      <sz val="14"/>
      <name val="Aptos Narrow"/>
      <family val="2"/>
      <scheme val="minor"/>
    </font>
    <font>
      <b/>
      <sz val="12"/>
      <name val="Aptos Narrow"/>
      <family val="2"/>
      <scheme val="minor"/>
    </font>
    <font>
      <b/>
      <sz val="14"/>
      <color theme="1"/>
      <name val="Aptos Narrow"/>
      <family val="2"/>
      <scheme val="minor"/>
    </font>
    <font>
      <sz val="10"/>
      <color theme="1"/>
      <name val="Aptos Narrow"/>
      <family val="2"/>
      <scheme val="minor"/>
    </font>
    <font>
      <b/>
      <sz val="10"/>
      <color theme="1"/>
      <name val="Aptos Narrow"/>
      <family val="2"/>
      <scheme val="minor"/>
    </font>
    <font>
      <b/>
      <sz val="16"/>
      <color theme="1"/>
      <name val="Aptos Narrow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rgb="FFA391BE"/>
        <bgColor indexed="64"/>
      </patternFill>
    </fill>
    <fill>
      <patternFill patternType="solid">
        <fgColor rgb="FF6E5196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5" tint="0.79998168889431442"/>
        <bgColor indexed="64"/>
      </patternFill>
    </fill>
  </fills>
  <borders count="14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58">
    <xf numFmtId="0" fontId="0" fillId="0" borderId="0" xfId="0"/>
    <xf numFmtId="0" fontId="3" fillId="0" borderId="0" xfId="0" applyFont="1"/>
    <xf numFmtId="43" fontId="3" fillId="0" borderId="0" xfId="1" applyFont="1"/>
    <xf numFmtId="0" fontId="4" fillId="0" borderId="0" xfId="0" applyFont="1"/>
    <xf numFmtId="0" fontId="5" fillId="3" borderId="0" xfId="0" applyFont="1" applyFill="1" applyAlignment="1">
      <alignment horizontal="center"/>
    </xf>
    <xf numFmtId="0" fontId="9" fillId="0" borderId="0" xfId="0" applyFont="1"/>
    <xf numFmtId="0" fontId="10" fillId="0" borderId="0" xfId="0" applyFont="1" applyAlignment="1">
      <alignment horizontal="center" wrapText="1"/>
    </xf>
    <xf numFmtId="0" fontId="10" fillId="4" borderId="0" xfId="0" applyFont="1" applyFill="1" applyAlignment="1">
      <alignment horizontal="center" wrapText="1"/>
    </xf>
    <xf numFmtId="0" fontId="12" fillId="0" borderId="0" xfId="0" applyFont="1" applyAlignment="1">
      <alignment horizontal="center" vertical="center"/>
    </xf>
    <xf numFmtId="0" fontId="2" fillId="0" borderId="0" xfId="0" applyFont="1"/>
    <xf numFmtId="0" fontId="2" fillId="3" borderId="2" xfId="0" applyFont="1" applyFill="1" applyBorder="1" applyAlignment="1">
      <alignment horizontal="center" vertical="center"/>
    </xf>
    <xf numFmtId="0" fontId="3" fillId="0" borderId="4" xfId="0" applyFont="1" applyBorder="1"/>
    <xf numFmtId="0" fontId="2" fillId="3" borderId="2" xfId="0" applyFont="1" applyFill="1" applyBorder="1"/>
    <xf numFmtId="0" fontId="2" fillId="3" borderId="2" xfId="0" applyFont="1" applyFill="1" applyBorder="1" applyAlignment="1">
      <alignment horizontal="center"/>
    </xf>
    <xf numFmtId="0" fontId="9" fillId="4" borderId="5" xfId="0" applyFont="1" applyFill="1" applyBorder="1" applyAlignment="1">
      <alignment horizontal="center" vertical="center"/>
    </xf>
    <xf numFmtId="0" fontId="2" fillId="3" borderId="6" xfId="0" applyFont="1" applyFill="1" applyBorder="1"/>
    <xf numFmtId="0" fontId="2" fillId="3" borderId="7" xfId="0" applyFont="1" applyFill="1" applyBorder="1"/>
    <xf numFmtId="0" fontId="9" fillId="4" borderId="1" xfId="0" applyFont="1" applyFill="1" applyBorder="1" applyAlignment="1">
      <alignment horizontal="center" vertical="center"/>
    </xf>
    <xf numFmtId="0" fontId="11" fillId="0" borderId="0" xfId="0" applyFont="1" applyAlignment="1">
      <alignment vertical="center" textRotation="255"/>
    </xf>
    <xf numFmtId="0" fontId="2" fillId="3" borderId="9" xfId="0" applyFont="1" applyFill="1" applyBorder="1" applyAlignment="1">
      <alignment horizontal="center" vertical="center" wrapText="1"/>
    </xf>
    <xf numFmtId="0" fontId="7" fillId="2" borderId="6" xfId="0" applyFont="1" applyFill="1" applyBorder="1"/>
    <xf numFmtId="0" fontId="7" fillId="2" borderId="7" xfId="0" applyFont="1" applyFill="1" applyBorder="1"/>
    <xf numFmtId="0" fontId="9" fillId="0" borderId="3" xfId="0" applyFont="1" applyBorder="1" applyAlignment="1">
      <alignment horizontal="center"/>
    </xf>
    <xf numFmtId="0" fontId="9" fillId="0" borderId="4" xfId="0" applyFont="1" applyBorder="1" applyAlignment="1">
      <alignment horizontal="center"/>
    </xf>
    <xf numFmtId="0" fontId="2" fillId="3" borderId="10" xfId="0" applyFont="1" applyFill="1" applyBorder="1" applyAlignment="1">
      <alignment horizontal="center" vertical="center" wrapText="1"/>
    </xf>
    <xf numFmtId="0" fontId="9" fillId="0" borderId="3" xfId="0" applyFont="1" applyBorder="1"/>
    <xf numFmtId="0" fontId="9" fillId="4" borderId="4" xfId="0" applyFont="1" applyFill="1" applyBorder="1"/>
    <xf numFmtId="0" fontId="11" fillId="0" borderId="3" xfId="0" applyFont="1" applyBorder="1" applyAlignment="1">
      <alignment vertical="center" textRotation="255"/>
    </xf>
    <xf numFmtId="0" fontId="8" fillId="2" borderId="2" xfId="0" applyFont="1" applyFill="1" applyBorder="1"/>
    <xf numFmtId="0" fontId="8" fillId="2" borderId="3" xfId="0" applyFont="1" applyFill="1" applyBorder="1"/>
    <xf numFmtId="0" fontId="8" fillId="2" borderId="4" xfId="0" applyFont="1" applyFill="1" applyBorder="1"/>
    <xf numFmtId="43" fontId="4" fillId="0" borderId="6" xfId="1" applyFont="1" applyBorder="1"/>
    <xf numFmtId="43" fontId="4" fillId="0" borderId="0" xfId="1" applyFont="1" applyBorder="1"/>
    <xf numFmtId="43" fontId="4" fillId="0" borderId="11" xfId="1" applyFont="1" applyBorder="1"/>
    <xf numFmtId="43" fontId="4" fillId="0" borderId="7" xfId="1" applyFont="1" applyBorder="1"/>
    <xf numFmtId="43" fontId="4" fillId="0" borderId="8" xfId="1" applyFont="1" applyBorder="1"/>
    <xf numFmtId="43" fontId="4" fillId="0" borderId="12" xfId="1" applyFont="1" applyBorder="1"/>
    <xf numFmtId="0" fontId="6" fillId="2" borderId="13" xfId="0" applyFont="1" applyFill="1" applyBorder="1" applyAlignment="1">
      <alignment horizontal="center"/>
    </xf>
    <xf numFmtId="0" fontId="6" fillId="2" borderId="1" xfId="0" applyFont="1" applyFill="1" applyBorder="1" applyAlignment="1">
      <alignment horizontal="center"/>
    </xf>
    <xf numFmtId="0" fontId="2" fillId="3" borderId="0" xfId="0" applyFont="1" applyFill="1" applyAlignment="1">
      <alignment horizontal="center" vertical="center" wrapText="1"/>
    </xf>
    <xf numFmtId="43" fontId="9" fillId="0" borderId="3" xfId="1" applyFont="1" applyBorder="1"/>
    <xf numFmtId="43" fontId="9" fillId="4" borderId="4" xfId="1" applyFont="1" applyFill="1" applyBorder="1"/>
    <xf numFmtId="43" fontId="9" fillId="0" borderId="4" xfId="1" applyFont="1" applyFill="1" applyBorder="1"/>
    <xf numFmtId="43" fontId="9" fillId="5" borderId="3" xfId="1" applyFont="1" applyFill="1" applyBorder="1"/>
    <xf numFmtId="12" fontId="4" fillId="0" borderId="6" xfId="1" applyNumberFormat="1" applyFont="1" applyBorder="1" applyAlignment="1">
      <alignment horizontal="right"/>
    </xf>
    <xf numFmtId="2" fontId="4" fillId="0" borderId="0" xfId="1" applyNumberFormat="1" applyFont="1" applyBorder="1" applyAlignment="1">
      <alignment horizontal="right"/>
    </xf>
    <xf numFmtId="12" fontId="4" fillId="0" borderId="0" xfId="1" applyNumberFormat="1" applyFont="1" applyBorder="1" applyAlignment="1">
      <alignment horizontal="right"/>
    </xf>
    <xf numFmtId="2" fontId="4" fillId="0" borderId="11" xfId="1" applyNumberFormat="1" applyFont="1" applyBorder="1" applyAlignment="1">
      <alignment horizontal="right"/>
    </xf>
    <xf numFmtId="43" fontId="9" fillId="0" borderId="2" xfId="1" applyFont="1" applyBorder="1"/>
    <xf numFmtId="0" fontId="9" fillId="0" borderId="2" xfId="0" applyFont="1" applyBorder="1" applyAlignment="1">
      <alignment horizontal="center"/>
    </xf>
    <xf numFmtId="0" fontId="10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9" fillId="0" borderId="0" xfId="0" applyFont="1" applyAlignment="1">
      <alignment horizontal="center"/>
    </xf>
    <xf numFmtId="43" fontId="9" fillId="6" borderId="3" xfId="1" applyFont="1" applyFill="1" applyBorder="1"/>
    <xf numFmtId="0" fontId="11" fillId="0" borderId="0" xfId="0" applyFont="1" applyAlignment="1">
      <alignment textRotation="255"/>
    </xf>
    <xf numFmtId="0" fontId="11" fillId="2" borderId="3" xfId="0" applyFont="1" applyFill="1" applyBorder="1" applyAlignment="1">
      <alignment horizontal="center" vertical="center" textRotation="255"/>
    </xf>
    <xf numFmtId="0" fontId="11" fillId="2" borderId="4" xfId="0" applyFont="1" applyFill="1" applyBorder="1" applyAlignment="1">
      <alignment horizontal="center" vertical="center" textRotation="255"/>
    </xf>
    <xf numFmtId="0" fontId="12" fillId="0" borderId="0" xfId="0" applyFont="1" applyAlignment="1">
      <alignment horizontal="center" vertical="center"/>
    </xf>
  </cellXfs>
  <cellStyles count="2">
    <cellStyle name="Millares" xfId="1" builtinId="3"/>
    <cellStyle name="Normal" xfId="0" builtinId="0"/>
  </cellStyles>
  <dxfs count="0"/>
  <tableStyles count="0" defaultTableStyle="TableStyleMedium2" defaultPivotStyle="PivotStyleLight16"/>
  <colors>
    <mruColors>
      <color rgb="FFA391BE"/>
      <color rgb="FF6E5196"/>
      <color rgb="FFCB80AF"/>
      <color rgb="FF9A82E6"/>
      <color rgb="FF561E80"/>
      <color rgb="FFCC99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8961EFA-A15E-46AF-903E-5985DB0C22D7}">
  <sheetPr>
    <pageSetUpPr fitToPage="1"/>
  </sheetPr>
  <dimension ref="B2:AG36"/>
  <sheetViews>
    <sheetView tabSelected="1" topLeftCell="A9" workbookViewId="0">
      <selection activeCell="M5" sqref="M5"/>
    </sheetView>
  </sheetViews>
  <sheetFormatPr baseColWidth="10" defaultColWidth="10.85546875" defaultRowHeight="18.75" x14ac:dyDescent="0.3"/>
  <cols>
    <col min="1" max="1" width="10.85546875" style="1"/>
    <col min="2" max="2" width="15.42578125" style="1" customWidth="1"/>
    <col min="3" max="8" width="5.42578125" style="5" customWidth="1"/>
    <col min="9" max="9" width="7.140625" style="1" customWidth="1"/>
    <col min="10" max="10" width="11.5703125" style="5" bestFit="1" customWidth="1"/>
    <col min="11" max="11" width="15.42578125" style="1" customWidth="1"/>
    <col min="12" max="12" width="10.85546875" style="1"/>
    <col min="13" max="13" width="13" style="1" bestFit="1" customWidth="1"/>
    <col min="14" max="19" width="5.85546875" style="1" customWidth="1"/>
    <col min="20" max="20" width="6.140625" style="1" customWidth="1"/>
    <col min="21" max="21" width="10.85546875" style="1"/>
    <col min="22" max="22" width="14.140625" style="1" customWidth="1"/>
    <col min="23" max="23" width="10.85546875" style="1"/>
    <col min="24" max="24" width="15" style="1" customWidth="1"/>
    <col min="25" max="29" width="7" style="1" customWidth="1"/>
    <col min="30" max="30" width="5.85546875" style="1" customWidth="1"/>
    <col min="31" max="31" width="6.140625" style="1" bestFit="1" customWidth="1"/>
    <col min="32" max="32" width="10.85546875" style="1" customWidth="1"/>
    <col min="33" max="33" width="15.5703125" style="1" customWidth="1"/>
    <col min="34" max="16384" width="10.85546875" style="1"/>
  </cols>
  <sheetData>
    <row r="2" spans="2:11" ht="30.6" customHeight="1" thickBot="1" x14ac:dyDescent="0.35">
      <c r="B2" s="57" t="s">
        <v>26</v>
      </c>
      <c r="C2" s="57"/>
      <c r="D2" s="57"/>
      <c r="E2" s="57"/>
      <c r="F2" s="57"/>
      <c r="G2" s="57"/>
      <c r="H2" s="57"/>
      <c r="I2" s="57"/>
      <c r="J2" s="57"/>
    </row>
    <row r="3" spans="2:11" ht="21.95" customHeight="1" thickBot="1" x14ac:dyDescent="0.35">
      <c r="B3" s="17">
        <v>2026</v>
      </c>
    </row>
    <row r="4" spans="2:11" ht="36.6" customHeight="1" x14ac:dyDescent="0.3">
      <c r="B4" s="14" t="s">
        <v>3</v>
      </c>
      <c r="C4" s="13" t="s">
        <v>12</v>
      </c>
      <c r="D4" s="13" t="s">
        <v>13</v>
      </c>
      <c r="E4" s="13" t="s">
        <v>14</v>
      </c>
      <c r="F4" s="13" t="s">
        <v>15</v>
      </c>
      <c r="G4" s="13" t="s">
        <v>16</v>
      </c>
      <c r="H4" s="13" t="s">
        <v>17</v>
      </c>
      <c r="I4" s="10" t="s">
        <v>18</v>
      </c>
      <c r="J4" s="24" t="s">
        <v>27</v>
      </c>
    </row>
    <row r="5" spans="2:11" ht="30.6" customHeight="1" x14ac:dyDescent="0.3">
      <c r="B5" s="20" t="s">
        <v>19</v>
      </c>
      <c r="C5" s="22">
        <v>8</v>
      </c>
      <c r="D5" s="22">
        <v>8</v>
      </c>
      <c r="E5" s="22">
        <v>8</v>
      </c>
      <c r="F5" s="22">
        <v>8</v>
      </c>
      <c r="G5" s="22">
        <v>8</v>
      </c>
      <c r="H5" s="22">
        <v>8</v>
      </c>
      <c r="I5" s="55" t="s">
        <v>23</v>
      </c>
      <c r="J5" s="25">
        <f>+C5+D5+E5+F5+G5+H5</f>
        <v>48</v>
      </c>
      <c r="K5" s="6" t="s">
        <v>19</v>
      </c>
    </row>
    <row r="6" spans="2:11" ht="30.6" customHeight="1" x14ac:dyDescent="0.3">
      <c r="B6" s="20" t="s">
        <v>20</v>
      </c>
      <c r="C6" s="22">
        <v>3</v>
      </c>
      <c r="D6" s="22"/>
      <c r="E6" s="22">
        <v>3</v>
      </c>
      <c r="F6" s="22"/>
      <c r="G6" s="22">
        <v>3</v>
      </c>
      <c r="H6" s="22"/>
      <c r="I6" s="55"/>
      <c r="J6" s="25">
        <f>+C6+D6+E6+F6+G6+H6</f>
        <v>9</v>
      </c>
      <c r="K6" s="6" t="s">
        <v>25</v>
      </c>
    </row>
    <row r="7" spans="2:11" ht="27.95" customHeight="1" x14ac:dyDescent="0.3">
      <c r="B7" s="20" t="s">
        <v>21</v>
      </c>
      <c r="C7" s="22"/>
      <c r="D7" s="22"/>
      <c r="E7" s="22"/>
      <c r="F7" s="22"/>
      <c r="G7" s="22"/>
      <c r="H7" s="22">
        <v>4</v>
      </c>
      <c r="I7" s="55"/>
      <c r="J7" s="25">
        <f>+C7+D7+E7+F7+G7+H7</f>
        <v>4</v>
      </c>
      <c r="K7" s="6" t="s">
        <v>25</v>
      </c>
    </row>
    <row r="8" spans="2:11" ht="33" customHeight="1" thickBot="1" x14ac:dyDescent="0.35">
      <c r="B8" s="21" t="s">
        <v>22</v>
      </c>
      <c r="C8" s="23">
        <f t="shared" ref="C8:H8" si="0">+C5+C6+C7</f>
        <v>11</v>
      </c>
      <c r="D8" s="23">
        <f t="shared" si="0"/>
        <v>8</v>
      </c>
      <c r="E8" s="23">
        <f t="shared" si="0"/>
        <v>11</v>
      </c>
      <c r="F8" s="23">
        <f t="shared" si="0"/>
        <v>8</v>
      </c>
      <c r="G8" s="23">
        <f t="shared" si="0"/>
        <v>11</v>
      </c>
      <c r="H8" s="23">
        <f t="shared" si="0"/>
        <v>12</v>
      </c>
      <c r="I8" s="56"/>
      <c r="J8" s="26">
        <f>SUM(J5:J7)</f>
        <v>61</v>
      </c>
      <c r="K8" s="7" t="s">
        <v>24</v>
      </c>
    </row>
    <row r="9" spans="2:11" ht="33.950000000000003" customHeight="1" thickBot="1" x14ac:dyDescent="0.35">
      <c r="B9" s="9"/>
      <c r="I9" s="18"/>
    </row>
    <row r="10" spans="2:11" ht="20.45" customHeight="1" thickBot="1" x14ac:dyDescent="0.35">
      <c r="B10" s="17">
        <v>2027</v>
      </c>
      <c r="I10" s="18"/>
    </row>
    <row r="11" spans="2:11" ht="33" customHeight="1" x14ac:dyDescent="0.3">
      <c r="B11" s="14" t="s">
        <v>4</v>
      </c>
      <c r="C11" s="13" t="s">
        <v>12</v>
      </c>
      <c r="D11" s="13" t="s">
        <v>13</v>
      </c>
      <c r="E11" s="13" t="s">
        <v>14</v>
      </c>
      <c r="F11" s="13" t="s">
        <v>15</v>
      </c>
      <c r="G11" s="13" t="s">
        <v>16</v>
      </c>
      <c r="H11" s="13" t="s">
        <v>17</v>
      </c>
      <c r="I11" s="10" t="s">
        <v>18</v>
      </c>
      <c r="J11" s="19" t="s">
        <v>27</v>
      </c>
    </row>
    <row r="12" spans="2:11" ht="33" customHeight="1" x14ac:dyDescent="0.3">
      <c r="B12" s="20" t="s">
        <v>19</v>
      </c>
      <c r="C12" s="22">
        <v>8</v>
      </c>
      <c r="D12" s="22">
        <v>8</v>
      </c>
      <c r="E12" s="22">
        <v>8</v>
      </c>
      <c r="F12" s="22">
        <v>8</v>
      </c>
      <c r="G12" s="22">
        <v>8</v>
      </c>
      <c r="H12" s="22">
        <v>6</v>
      </c>
      <c r="I12" s="55" t="s">
        <v>23</v>
      </c>
      <c r="J12" s="25">
        <f>+C12+D12+E12+F12+G12+H12</f>
        <v>46</v>
      </c>
      <c r="K12" s="6" t="s">
        <v>19</v>
      </c>
    </row>
    <row r="13" spans="2:11" ht="33" customHeight="1" x14ac:dyDescent="0.3">
      <c r="B13" s="20" t="s">
        <v>20</v>
      </c>
      <c r="C13" s="22">
        <v>3</v>
      </c>
      <c r="D13" s="22">
        <v>3</v>
      </c>
      <c r="E13" s="22">
        <v>3</v>
      </c>
      <c r="F13" s="22"/>
      <c r="G13" s="22"/>
      <c r="H13" s="22"/>
      <c r="I13" s="55"/>
      <c r="J13" s="25">
        <f>+C13+D13+E13+F13+G13+H13</f>
        <v>9</v>
      </c>
      <c r="K13" s="6" t="s">
        <v>25</v>
      </c>
    </row>
    <row r="14" spans="2:11" ht="33" customHeight="1" x14ac:dyDescent="0.3">
      <c r="B14" s="20" t="s">
        <v>21</v>
      </c>
      <c r="C14" s="22"/>
      <c r="D14" s="22"/>
      <c r="E14" s="22"/>
      <c r="F14" s="22">
        <v>4</v>
      </c>
      <c r="G14" s="22"/>
      <c r="H14" s="22"/>
      <c r="I14" s="55"/>
      <c r="J14" s="25">
        <f>+C14+D14+E14+F14+G14+H14</f>
        <v>4</v>
      </c>
      <c r="K14" s="6" t="s">
        <v>25</v>
      </c>
    </row>
    <row r="15" spans="2:11" ht="33" customHeight="1" thickBot="1" x14ac:dyDescent="0.35">
      <c r="B15" s="21" t="s">
        <v>22</v>
      </c>
      <c r="C15" s="23">
        <f t="shared" ref="C15:H15" si="1">+C12+C13+C14</f>
        <v>11</v>
      </c>
      <c r="D15" s="23">
        <f t="shared" si="1"/>
        <v>11</v>
      </c>
      <c r="E15" s="23">
        <f t="shared" si="1"/>
        <v>11</v>
      </c>
      <c r="F15" s="23">
        <f t="shared" si="1"/>
        <v>12</v>
      </c>
      <c r="G15" s="23">
        <f t="shared" si="1"/>
        <v>8</v>
      </c>
      <c r="H15" s="23">
        <f t="shared" si="1"/>
        <v>6</v>
      </c>
      <c r="I15" s="56"/>
      <c r="J15" s="26">
        <f>SUM(J12:J14)</f>
        <v>59</v>
      </c>
      <c r="K15" s="7" t="s">
        <v>24</v>
      </c>
    </row>
    <row r="16" spans="2:11" ht="30" customHeight="1" thickBot="1" x14ac:dyDescent="0.35"/>
    <row r="17" spans="2:32" ht="19.5" thickBot="1" x14ac:dyDescent="0.35">
      <c r="B17" s="17">
        <v>2028</v>
      </c>
      <c r="I17" s="18"/>
    </row>
    <row r="18" spans="2:32" ht="34.5" customHeight="1" x14ac:dyDescent="0.3">
      <c r="B18" s="14" t="s">
        <v>5</v>
      </c>
      <c r="C18" s="13" t="s">
        <v>12</v>
      </c>
      <c r="D18" s="13" t="s">
        <v>13</v>
      </c>
      <c r="E18" s="13" t="s">
        <v>14</v>
      </c>
      <c r="F18" s="13" t="s">
        <v>15</v>
      </c>
      <c r="G18" s="13" t="s">
        <v>16</v>
      </c>
      <c r="H18" s="13" t="s">
        <v>17</v>
      </c>
      <c r="I18" s="10" t="s">
        <v>18</v>
      </c>
      <c r="J18" s="19" t="s">
        <v>27</v>
      </c>
    </row>
    <row r="19" spans="2:32" ht="26.1" customHeight="1" x14ac:dyDescent="0.3">
      <c r="B19" s="15" t="s">
        <v>19</v>
      </c>
      <c r="C19" s="22">
        <v>8</v>
      </c>
      <c r="D19" s="22">
        <v>8</v>
      </c>
      <c r="E19" s="22">
        <v>7</v>
      </c>
      <c r="F19" s="22">
        <v>7</v>
      </c>
      <c r="G19" s="22">
        <v>7</v>
      </c>
      <c r="H19" s="22">
        <v>7</v>
      </c>
      <c r="I19" s="55" t="s">
        <v>23</v>
      </c>
      <c r="J19" s="25">
        <f>+C19+D19+E19+F19+G19+H19</f>
        <v>44</v>
      </c>
      <c r="K19" s="6" t="s">
        <v>19</v>
      </c>
    </row>
    <row r="20" spans="2:32" ht="26.1" customHeight="1" x14ac:dyDescent="0.3">
      <c r="B20" s="15" t="s">
        <v>20</v>
      </c>
      <c r="C20" s="22">
        <v>3</v>
      </c>
      <c r="D20" s="22">
        <v>3</v>
      </c>
      <c r="E20" s="22">
        <v>4</v>
      </c>
      <c r="F20" s="22"/>
      <c r="G20" s="22"/>
      <c r="H20" s="22"/>
      <c r="I20" s="55"/>
      <c r="J20" s="25">
        <f>+C20+D20+E20+F20+G20+H20</f>
        <v>10</v>
      </c>
      <c r="K20" s="6" t="s">
        <v>25</v>
      </c>
    </row>
    <row r="21" spans="2:32" ht="26.1" customHeight="1" x14ac:dyDescent="0.3">
      <c r="B21" s="15" t="s">
        <v>21</v>
      </c>
      <c r="C21" s="22"/>
      <c r="D21" s="22"/>
      <c r="E21" s="22"/>
      <c r="F21" s="22">
        <v>4</v>
      </c>
      <c r="G21" s="22"/>
      <c r="H21" s="22"/>
      <c r="I21" s="55"/>
      <c r="J21" s="25">
        <f>+C21+D21+E21+F21+G21+H21</f>
        <v>4</v>
      </c>
      <c r="K21" s="6" t="s">
        <v>25</v>
      </c>
    </row>
    <row r="22" spans="2:32" ht="26.1" customHeight="1" thickBot="1" x14ac:dyDescent="0.35">
      <c r="B22" s="16" t="s">
        <v>22</v>
      </c>
      <c r="C22" s="23">
        <f>SUM(C19:C21)</f>
        <v>11</v>
      </c>
      <c r="D22" s="23">
        <f t="shared" ref="D22" si="2">SUM(D19:D21)</f>
        <v>11</v>
      </c>
      <c r="E22" s="23">
        <f t="shared" ref="E22" si="3">SUM(E19:E21)</f>
        <v>11</v>
      </c>
      <c r="F22" s="23">
        <f t="shared" ref="F22" si="4">SUM(F19:F21)</f>
        <v>11</v>
      </c>
      <c r="G22" s="23">
        <f t="shared" ref="G22" si="5">SUM(G19:G21)</f>
        <v>7</v>
      </c>
      <c r="H22" s="23">
        <f t="shared" ref="H22" si="6">SUM(H19:H21)</f>
        <v>7</v>
      </c>
      <c r="I22" s="56"/>
      <c r="J22" s="26">
        <f>SUM(J19:J21)</f>
        <v>58</v>
      </c>
      <c r="K22" s="7" t="s">
        <v>24</v>
      </c>
    </row>
    <row r="23" spans="2:32" ht="27.95" customHeight="1" thickBot="1" x14ac:dyDescent="0.35"/>
    <row r="24" spans="2:32" ht="19.5" thickBot="1" x14ac:dyDescent="0.35">
      <c r="B24" s="17">
        <v>2029</v>
      </c>
      <c r="I24" s="18"/>
    </row>
    <row r="25" spans="2:32" ht="36" customHeight="1" x14ac:dyDescent="0.3">
      <c r="B25" s="14" t="s">
        <v>6</v>
      </c>
      <c r="C25" s="13" t="s">
        <v>12</v>
      </c>
      <c r="D25" s="13" t="s">
        <v>13</v>
      </c>
      <c r="E25" s="13" t="s">
        <v>14</v>
      </c>
      <c r="F25" s="13" t="s">
        <v>15</v>
      </c>
      <c r="G25" s="13" t="s">
        <v>16</v>
      </c>
      <c r="H25" s="13" t="s">
        <v>17</v>
      </c>
      <c r="I25" s="10" t="s">
        <v>18</v>
      </c>
      <c r="J25" s="19" t="s">
        <v>27</v>
      </c>
    </row>
    <row r="26" spans="2:32" ht="29.1" customHeight="1" x14ac:dyDescent="0.3">
      <c r="B26" s="15" t="s">
        <v>19</v>
      </c>
      <c r="C26" s="22">
        <v>7</v>
      </c>
      <c r="D26" s="22">
        <v>7</v>
      </c>
      <c r="E26" s="22">
        <v>7</v>
      </c>
      <c r="F26" s="22">
        <v>7</v>
      </c>
      <c r="G26" s="22">
        <v>7</v>
      </c>
      <c r="H26" s="22">
        <v>7</v>
      </c>
      <c r="I26" s="55" t="s">
        <v>23</v>
      </c>
      <c r="J26" s="25">
        <f>+C26+D26+E26+F26+G26+H26</f>
        <v>42</v>
      </c>
      <c r="K26" s="6" t="s">
        <v>19</v>
      </c>
    </row>
    <row r="27" spans="2:32" ht="29.1" customHeight="1" x14ac:dyDescent="0.3">
      <c r="B27" s="15" t="s">
        <v>20</v>
      </c>
      <c r="C27" s="22">
        <v>3</v>
      </c>
      <c r="D27" s="22">
        <v>4</v>
      </c>
      <c r="E27" s="22">
        <v>4</v>
      </c>
      <c r="F27" s="22"/>
      <c r="G27" s="22"/>
      <c r="H27" s="22"/>
      <c r="I27" s="55"/>
      <c r="J27" s="25">
        <f>+C27+D27+E27+F27+G27+H27</f>
        <v>11</v>
      </c>
      <c r="K27" s="6" t="s">
        <v>25</v>
      </c>
    </row>
    <row r="28" spans="2:32" ht="29.1" customHeight="1" x14ac:dyDescent="0.3">
      <c r="B28" s="15" t="s">
        <v>21</v>
      </c>
      <c r="C28" s="22"/>
      <c r="D28" s="22"/>
      <c r="E28" s="22"/>
      <c r="F28" s="22">
        <v>4</v>
      </c>
      <c r="G28" s="22"/>
      <c r="H28" s="22"/>
      <c r="I28" s="55"/>
      <c r="J28" s="25">
        <f>+C28+D28+E28+F28+G28+H28</f>
        <v>4</v>
      </c>
      <c r="K28" s="6" t="s">
        <v>25</v>
      </c>
    </row>
    <row r="29" spans="2:32" ht="29.1" customHeight="1" thickBot="1" x14ac:dyDescent="0.35">
      <c r="B29" s="16" t="s">
        <v>22</v>
      </c>
      <c r="C29" s="23">
        <f>SUM(C26:C28)</f>
        <v>10</v>
      </c>
      <c r="D29" s="23">
        <f t="shared" ref="D29:H29" si="7">SUM(D26:D28)</f>
        <v>11</v>
      </c>
      <c r="E29" s="23">
        <f t="shared" si="7"/>
        <v>11</v>
      </c>
      <c r="F29" s="23">
        <f t="shared" si="7"/>
        <v>11</v>
      </c>
      <c r="G29" s="23">
        <f t="shared" si="7"/>
        <v>7</v>
      </c>
      <c r="H29" s="23">
        <f t="shared" si="7"/>
        <v>7</v>
      </c>
      <c r="I29" s="56"/>
      <c r="J29" s="26">
        <f>SUM(J26:J28)</f>
        <v>57</v>
      </c>
      <c r="K29" s="7" t="s">
        <v>24</v>
      </c>
    </row>
    <row r="30" spans="2:32" ht="29.1" customHeight="1" thickBot="1" x14ac:dyDescent="0.35">
      <c r="K30" s="5"/>
      <c r="M30" s="57" t="s">
        <v>28</v>
      </c>
      <c r="N30" s="57"/>
      <c r="O30" s="57"/>
      <c r="P30" s="57"/>
      <c r="Q30" s="57"/>
      <c r="R30" s="57"/>
      <c r="S30" s="57"/>
      <c r="T30" s="57"/>
      <c r="U30" s="57"/>
      <c r="X30" s="57" t="s">
        <v>30</v>
      </c>
      <c r="Y30" s="57"/>
      <c r="Z30" s="57"/>
      <c r="AA30" s="57"/>
      <c r="AB30" s="57"/>
      <c r="AC30" s="57"/>
      <c r="AD30" s="57"/>
      <c r="AE30" s="57"/>
      <c r="AF30" s="57"/>
    </row>
    <row r="31" spans="2:32" ht="19.5" thickBot="1" x14ac:dyDescent="0.35">
      <c r="B31" s="17">
        <v>2030</v>
      </c>
      <c r="I31" s="18"/>
      <c r="M31" s="17">
        <v>2030</v>
      </c>
      <c r="N31" s="5"/>
      <c r="O31" s="5"/>
      <c r="P31" s="5"/>
      <c r="Q31" s="5"/>
      <c r="R31" s="5"/>
      <c r="S31" s="5"/>
      <c r="T31" s="18"/>
      <c r="U31" s="5"/>
      <c r="X31" s="17">
        <v>2030</v>
      </c>
      <c r="Y31" s="5"/>
      <c r="Z31" s="5"/>
      <c r="AA31" s="5"/>
      <c r="AB31" s="5"/>
      <c r="AC31" s="5"/>
      <c r="AD31" s="5"/>
      <c r="AE31" s="18"/>
      <c r="AF31" s="5"/>
    </row>
    <row r="32" spans="2:32" ht="33.6" customHeight="1" x14ac:dyDescent="0.3">
      <c r="B32" s="14" t="s">
        <v>7</v>
      </c>
      <c r="C32" s="13" t="s">
        <v>12</v>
      </c>
      <c r="D32" s="13" t="s">
        <v>13</v>
      </c>
      <c r="E32" s="13" t="s">
        <v>14</v>
      </c>
      <c r="F32" s="13" t="s">
        <v>15</v>
      </c>
      <c r="G32" s="13" t="s">
        <v>16</v>
      </c>
      <c r="H32" s="13" t="s">
        <v>17</v>
      </c>
      <c r="I32" s="10" t="s">
        <v>18</v>
      </c>
      <c r="J32" s="19" t="s">
        <v>27</v>
      </c>
      <c r="M32" s="14" t="s">
        <v>7</v>
      </c>
      <c r="N32" s="13" t="s">
        <v>12</v>
      </c>
      <c r="O32" s="13" t="s">
        <v>13</v>
      </c>
      <c r="P32" s="13" t="s">
        <v>14</v>
      </c>
      <c r="Q32" s="13" t="s">
        <v>15</v>
      </c>
      <c r="R32" s="13" t="s">
        <v>16</v>
      </c>
      <c r="S32" s="13" t="s">
        <v>17</v>
      </c>
      <c r="T32" s="12" t="s">
        <v>18</v>
      </c>
      <c r="U32" s="19" t="s">
        <v>27</v>
      </c>
      <c r="X32" s="14" t="s">
        <v>7</v>
      </c>
      <c r="Y32" s="13" t="s">
        <v>12</v>
      </c>
      <c r="Z32" s="13" t="s">
        <v>13</v>
      </c>
      <c r="AA32" s="13" t="s">
        <v>14</v>
      </c>
      <c r="AB32" s="13" t="s">
        <v>15</v>
      </c>
      <c r="AC32" s="13" t="s">
        <v>16</v>
      </c>
      <c r="AD32" s="13" t="s">
        <v>17</v>
      </c>
      <c r="AE32" s="10" t="s">
        <v>18</v>
      </c>
      <c r="AF32" s="19" t="s">
        <v>27</v>
      </c>
    </row>
    <row r="33" spans="2:33" ht="28.5" customHeight="1" x14ac:dyDescent="0.3">
      <c r="B33" s="15" t="s">
        <v>19</v>
      </c>
      <c r="C33" s="22">
        <v>7</v>
      </c>
      <c r="D33" s="22">
        <v>7</v>
      </c>
      <c r="E33" s="22">
        <v>7</v>
      </c>
      <c r="F33" s="22">
        <v>7</v>
      </c>
      <c r="G33" s="22">
        <v>7</v>
      </c>
      <c r="H33" s="22">
        <v>5</v>
      </c>
      <c r="I33" s="55" t="s">
        <v>23</v>
      </c>
      <c r="J33" s="25">
        <f>+C33+D33+E33+F33+G33+H33</f>
        <v>40</v>
      </c>
      <c r="K33" s="6" t="s">
        <v>19</v>
      </c>
      <c r="M33" s="15" t="s">
        <v>19</v>
      </c>
      <c r="N33" s="22">
        <v>10</v>
      </c>
      <c r="O33" s="22">
        <v>10</v>
      </c>
      <c r="P33" s="22">
        <v>10</v>
      </c>
      <c r="Q33" s="22">
        <v>10</v>
      </c>
      <c r="R33" s="22"/>
      <c r="S33" s="55" t="s">
        <v>23</v>
      </c>
      <c r="T33" s="55" t="s">
        <v>23</v>
      </c>
      <c r="U33" s="25">
        <f>+N33+O33+P33+Q33+R33</f>
        <v>40</v>
      </c>
      <c r="V33" s="6" t="s">
        <v>19</v>
      </c>
      <c r="X33" s="15" t="s">
        <v>19</v>
      </c>
      <c r="Y33" s="22">
        <v>12</v>
      </c>
      <c r="Z33" s="55" t="s">
        <v>23</v>
      </c>
      <c r="AA33" s="22">
        <v>12</v>
      </c>
      <c r="AB33" s="55" t="s">
        <v>23</v>
      </c>
      <c r="AC33" s="22">
        <v>12</v>
      </c>
      <c r="AD33" s="55" t="s">
        <v>23</v>
      </c>
      <c r="AE33" s="22">
        <v>4</v>
      </c>
      <c r="AF33" s="25">
        <f>+Y33+AA33+AC33+AE33</f>
        <v>40</v>
      </c>
      <c r="AG33" s="6" t="s">
        <v>19</v>
      </c>
    </row>
    <row r="34" spans="2:33" ht="28.5" customHeight="1" x14ac:dyDescent="0.3">
      <c r="B34" s="15" t="s">
        <v>20</v>
      </c>
      <c r="C34" s="22">
        <v>4</v>
      </c>
      <c r="D34" s="22">
        <v>4</v>
      </c>
      <c r="E34" s="22">
        <v>4</v>
      </c>
      <c r="F34" s="22"/>
      <c r="G34" s="22"/>
      <c r="H34" s="22"/>
      <c r="I34" s="55"/>
      <c r="J34" s="25">
        <f>+C34+D34+E34+F34+G34+H34</f>
        <v>12</v>
      </c>
      <c r="K34" s="6" t="s">
        <v>25</v>
      </c>
      <c r="M34" s="15" t="s">
        <v>20</v>
      </c>
      <c r="N34" s="22">
        <v>2</v>
      </c>
      <c r="O34" s="22">
        <v>2</v>
      </c>
      <c r="P34" s="22">
        <v>2</v>
      </c>
      <c r="Q34" s="22"/>
      <c r="R34" s="22"/>
      <c r="S34" s="55"/>
      <c r="T34" s="55"/>
      <c r="U34" s="25">
        <f>+N34+O34+P34+Q34+R34+S34</f>
        <v>6</v>
      </c>
      <c r="V34" s="6" t="s">
        <v>25</v>
      </c>
      <c r="X34" s="15" t="s">
        <v>20</v>
      </c>
      <c r="Y34" s="22"/>
      <c r="Z34" s="55"/>
      <c r="AA34" s="22"/>
      <c r="AB34" s="55"/>
      <c r="AC34" s="27"/>
      <c r="AD34" s="55"/>
      <c r="AE34" s="22">
        <v>4</v>
      </c>
      <c r="AF34" s="25">
        <f t="shared" ref="AF34:AF35" si="8">+Y34+AA34+AC34+AE34</f>
        <v>4</v>
      </c>
      <c r="AG34" s="6" t="s">
        <v>25</v>
      </c>
    </row>
    <row r="35" spans="2:33" ht="28.5" customHeight="1" x14ac:dyDescent="0.3">
      <c r="B35" s="15" t="s">
        <v>21</v>
      </c>
      <c r="C35" s="22"/>
      <c r="D35" s="22"/>
      <c r="E35" s="22"/>
      <c r="F35" s="22">
        <v>4</v>
      </c>
      <c r="G35" s="22"/>
      <c r="H35" s="22"/>
      <c r="I35" s="55"/>
      <c r="J35" s="25">
        <f>+C35+D35+E35+F35+G35+H35</f>
        <v>4</v>
      </c>
      <c r="K35" s="6" t="s">
        <v>25</v>
      </c>
      <c r="M35" s="15" t="s">
        <v>21</v>
      </c>
      <c r="N35" s="22"/>
      <c r="O35" s="22"/>
      <c r="P35" s="22"/>
      <c r="Q35" s="22"/>
      <c r="R35" s="22">
        <v>4</v>
      </c>
      <c r="S35" s="55"/>
      <c r="T35" s="55"/>
      <c r="U35" s="25">
        <f>+N35+O35+P35+Q35+R35+S35</f>
        <v>4</v>
      </c>
      <c r="V35" s="6" t="s">
        <v>25</v>
      </c>
      <c r="X35" s="15" t="s">
        <v>21</v>
      </c>
      <c r="Y35" s="22"/>
      <c r="Z35" s="55"/>
      <c r="AA35" s="22"/>
      <c r="AB35" s="55"/>
      <c r="AC35" s="27"/>
      <c r="AD35" s="55"/>
      <c r="AE35" s="22">
        <v>4</v>
      </c>
      <c r="AF35" s="25">
        <f t="shared" si="8"/>
        <v>4</v>
      </c>
      <c r="AG35" s="6" t="s">
        <v>25</v>
      </c>
    </row>
    <row r="36" spans="2:33" ht="28.5" customHeight="1" thickBot="1" x14ac:dyDescent="0.35">
      <c r="B36" s="16" t="s">
        <v>22</v>
      </c>
      <c r="C36" s="23">
        <f>SUM(C33:C35)</f>
        <v>11</v>
      </c>
      <c r="D36" s="23">
        <f t="shared" ref="D36" si="9">SUM(D33:D35)</f>
        <v>11</v>
      </c>
      <c r="E36" s="23">
        <f t="shared" ref="E36" si="10">SUM(E33:E35)</f>
        <v>11</v>
      </c>
      <c r="F36" s="23">
        <f t="shared" ref="F36" si="11">SUM(F33:F35)</f>
        <v>11</v>
      </c>
      <c r="G36" s="23">
        <f t="shared" ref="G36" si="12">SUM(G33:G35)</f>
        <v>7</v>
      </c>
      <c r="H36" s="23">
        <f t="shared" ref="H36" si="13">SUM(H33:H35)</f>
        <v>5</v>
      </c>
      <c r="I36" s="56"/>
      <c r="J36" s="26">
        <f>SUM(J33:J35)</f>
        <v>56</v>
      </c>
      <c r="K36" s="7" t="s">
        <v>24</v>
      </c>
      <c r="M36" s="16" t="s">
        <v>22</v>
      </c>
      <c r="N36" s="23">
        <f>SUM(N33:N35)</f>
        <v>12</v>
      </c>
      <c r="O36" s="23">
        <f t="shared" ref="O36" si="14">SUM(O33:O35)</f>
        <v>12</v>
      </c>
      <c r="P36" s="23">
        <f t="shared" ref="P36" si="15">SUM(P33:P35)</f>
        <v>12</v>
      </c>
      <c r="Q36" s="23">
        <f t="shared" ref="Q36" si="16">SUM(Q33:Q35)</f>
        <v>10</v>
      </c>
      <c r="R36" s="23">
        <f t="shared" ref="R36" si="17">SUM(R33:R35)</f>
        <v>4</v>
      </c>
      <c r="S36" s="56"/>
      <c r="T36" s="56"/>
      <c r="U36" s="26">
        <f>SUM(U33:U35)</f>
        <v>50</v>
      </c>
      <c r="V36" s="7" t="s">
        <v>29</v>
      </c>
      <c r="X36" s="16" t="s">
        <v>22</v>
      </c>
      <c r="Y36" s="23">
        <f>SUM(Y33:Y35)</f>
        <v>12</v>
      </c>
      <c r="Z36" s="56"/>
      <c r="AA36" s="23">
        <f>SUM(AA33:AA35)</f>
        <v>12</v>
      </c>
      <c r="AB36" s="56"/>
      <c r="AC36" s="23">
        <f>SUM(AC33:AC35)</f>
        <v>12</v>
      </c>
      <c r="AD36" s="56"/>
      <c r="AE36" s="23">
        <f>SUM(AE33:AE35)</f>
        <v>12</v>
      </c>
      <c r="AF36" s="26">
        <f>SUM(AF33:AF35)</f>
        <v>48</v>
      </c>
      <c r="AG36" s="7" t="s">
        <v>29</v>
      </c>
    </row>
  </sheetData>
  <mergeCells count="13">
    <mergeCell ref="AB33:AB36"/>
    <mergeCell ref="AD33:AD36"/>
    <mergeCell ref="T33:T36"/>
    <mergeCell ref="M30:U30"/>
    <mergeCell ref="X30:AF30"/>
    <mergeCell ref="S33:S36"/>
    <mergeCell ref="Z33:Z36"/>
    <mergeCell ref="I26:I29"/>
    <mergeCell ref="I19:I22"/>
    <mergeCell ref="I33:I36"/>
    <mergeCell ref="B2:J2"/>
    <mergeCell ref="I5:I8"/>
    <mergeCell ref="I12:I15"/>
  </mergeCells>
  <pageMargins left="0.70866141732283472" right="0.70866141732283472" top="0.74803149606299213" bottom="0.74803149606299213" header="0.31496062992125984" footer="0.31496062992125984"/>
  <pageSetup scale="44" orientation="landscape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63042EA-B1FF-409B-97D2-4B9318888FD2}">
  <dimension ref="B2:G12"/>
  <sheetViews>
    <sheetView workbookViewId="0">
      <selection activeCell="J4" sqref="J4"/>
    </sheetView>
  </sheetViews>
  <sheetFormatPr baseColWidth="10" defaultColWidth="10.85546875" defaultRowHeight="18.75" x14ac:dyDescent="0.3"/>
  <cols>
    <col min="1" max="1" width="10.85546875" style="1"/>
    <col min="2" max="2" width="21.140625" style="1" customWidth="1"/>
    <col min="3" max="7" width="13.5703125" style="1" bestFit="1" customWidth="1"/>
    <col min="8" max="16384" width="10.85546875" style="1"/>
  </cols>
  <sheetData>
    <row r="2" spans="2:7" ht="20.25" thickBot="1" x14ac:dyDescent="0.35">
      <c r="B2" s="3"/>
      <c r="C2" s="4">
        <v>2026</v>
      </c>
      <c r="D2" s="4">
        <v>2027</v>
      </c>
      <c r="E2" s="4">
        <v>2028</v>
      </c>
      <c r="F2" s="4">
        <v>2029</v>
      </c>
      <c r="G2" s="4">
        <v>2030</v>
      </c>
    </row>
    <row r="3" spans="2:7" ht="20.25" thickBot="1" x14ac:dyDescent="0.35">
      <c r="B3" s="28" t="s">
        <v>8</v>
      </c>
      <c r="C3" s="38">
        <v>48</v>
      </c>
      <c r="D3" s="38">
        <v>46</v>
      </c>
      <c r="E3" s="38">
        <v>44</v>
      </c>
      <c r="F3" s="38">
        <v>42</v>
      </c>
      <c r="G3" s="37">
        <v>40</v>
      </c>
    </row>
    <row r="4" spans="2:7" ht="19.5" x14ac:dyDescent="0.3">
      <c r="B4" s="29" t="s">
        <v>0</v>
      </c>
      <c r="C4" s="31">
        <v>12000</v>
      </c>
      <c r="D4" s="32">
        <v>12000</v>
      </c>
      <c r="E4" s="32">
        <v>12000</v>
      </c>
      <c r="F4" s="32">
        <v>12000</v>
      </c>
      <c r="G4" s="33">
        <v>12000</v>
      </c>
    </row>
    <row r="5" spans="2:7" ht="19.5" x14ac:dyDescent="0.3">
      <c r="B5" s="29" t="s">
        <v>1</v>
      </c>
      <c r="C5" s="31">
        <f>+C4/30</f>
        <v>400</v>
      </c>
      <c r="D5" s="32">
        <f t="shared" ref="D5:G5" si="0">+D4/30</f>
        <v>400</v>
      </c>
      <c r="E5" s="32">
        <f t="shared" si="0"/>
        <v>400</v>
      </c>
      <c r="F5" s="32">
        <f t="shared" si="0"/>
        <v>400</v>
      </c>
      <c r="G5" s="33">
        <f t="shared" si="0"/>
        <v>400</v>
      </c>
    </row>
    <row r="6" spans="2:7" ht="19.5" x14ac:dyDescent="0.3">
      <c r="B6" s="29" t="s">
        <v>2</v>
      </c>
      <c r="C6" s="44">
        <f>+C3/6</f>
        <v>8</v>
      </c>
      <c r="D6" s="45">
        <f t="shared" ref="D6:G6" si="1">+D3/6</f>
        <v>7.666666666666667</v>
      </c>
      <c r="E6" s="45">
        <f t="shared" si="1"/>
        <v>7.333333333333333</v>
      </c>
      <c r="F6" s="46">
        <f t="shared" si="1"/>
        <v>7</v>
      </c>
      <c r="G6" s="47">
        <f t="shared" si="1"/>
        <v>6.666666666666667</v>
      </c>
    </row>
    <row r="7" spans="2:7" ht="19.5" x14ac:dyDescent="0.3">
      <c r="B7" s="29" t="s">
        <v>11</v>
      </c>
      <c r="C7" s="31">
        <f>+C5/C6</f>
        <v>50</v>
      </c>
      <c r="D7" s="32">
        <f t="shared" ref="D7:G7" si="2">+D5/D6</f>
        <v>52.173913043478258</v>
      </c>
      <c r="E7" s="32">
        <f t="shared" si="2"/>
        <v>54.545454545454547</v>
      </c>
      <c r="F7" s="32">
        <f t="shared" si="2"/>
        <v>57.142857142857146</v>
      </c>
      <c r="G7" s="33">
        <f t="shared" si="2"/>
        <v>60</v>
      </c>
    </row>
    <row r="8" spans="2:7" ht="19.5" x14ac:dyDescent="0.3">
      <c r="B8" s="29" t="s">
        <v>9</v>
      </c>
      <c r="C8" s="31">
        <f>+C7*2</f>
        <v>100</v>
      </c>
      <c r="D8" s="32">
        <f t="shared" ref="D8:G8" si="3">+D7*2</f>
        <v>104.34782608695652</v>
      </c>
      <c r="E8" s="32">
        <f t="shared" si="3"/>
        <v>109.09090909090909</v>
      </c>
      <c r="F8" s="32">
        <f t="shared" si="3"/>
        <v>114.28571428571429</v>
      </c>
      <c r="G8" s="33">
        <f t="shared" si="3"/>
        <v>120</v>
      </c>
    </row>
    <row r="9" spans="2:7" ht="20.25" thickBot="1" x14ac:dyDescent="0.35">
      <c r="B9" s="30" t="s">
        <v>10</v>
      </c>
      <c r="C9" s="34">
        <f>+C7*3</f>
        <v>150</v>
      </c>
      <c r="D9" s="35">
        <f t="shared" ref="D9:G9" si="4">+D7*3</f>
        <v>156.52173913043478</v>
      </c>
      <c r="E9" s="35">
        <f t="shared" si="4"/>
        <v>163.63636363636363</v>
      </c>
      <c r="F9" s="35">
        <f t="shared" si="4"/>
        <v>171.42857142857144</v>
      </c>
      <c r="G9" s="36">
        <f t="shared" si="4"/>
        <v>180</v>
      </c>
    </row>
    <row r="10" spans="2:7" x14ac:dyDescent="0.3">
      <c r="C10" s="2"/>
    </row>
    <row r="11" spans="2:7" x14ac:dyDescent="0.3">
      <c r="C11" s="2"/>
    </row>
    <row r="12" spans="2:7" x14ac:dyDescent="0.3">
      <c r="C12" s="2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B74FD7C-E953-4560-B771-915B5FD9F8C2}">
  <sheetPr>
    <pageSetUpPr fitToPage="1"/>
  </sheetPr>
  <dimension ref="B2:AI36"/>
  <sheetViews>
    <sheetView workbookViewId="0">
      <selection activeCell="M5" sqref="M5"/>
    </sheetView>
  </sheetViews>
  <sheetFormatPr baseColWidth="10" defaultColWidth="10.85546875" defaultRowHeight="18.75" x14ac:dyDescent="0.3"/>
  <cols>
    <col min="1" max="1" width="10.85546875" style="1"/>
    <col min="2" max="2" width="15.42578125" style="1" customWidth="1"/>
    <col min="3" max="8" width="5.42578125" style="5" customWidth="1"/>
    <col min="9" max="9" width="7.140625" style="1" customWidth="1"/>
    <col min="10" max="10" width="11.5703125" style="5" bestFit="1" customWidth="1"/>
    <col min="11" max="12" width="11.5703125" style="5" customWidth="1"/>
    <col min="13" max="13" width="15.42578125" style="1" customWidth="1"/>
    <col min="14" max="14" width="10.85546875" style="1"/>
    <col min="15" max="15" width="13" style="1" bestFit="1" customWidth="1"/>
    <col min="16" max="21" width="5.85546875" style="1" customWidth="1"/>
    <col min="22" max="22" width="6.140625" style="1" customWidth="1"/>
    <col min="23" max="23" width="10.85546875" style="1"/>
    <col min="24" max="24" width="14.140625" style="1" customWidth="1"/>
    <col min="25" max="25" width="10.85546875" style="1"/>
    <col min="26" max="26" width="15" style="1" customWidth="1"/>
    <col min="27" max="31" width="7" style="1" customWidth="1"/>
    <col min="32" max="32" width="5.85546875" style="1" customWidth="1"/>
    <col min="33" max="33" width="6.140625" style="1" bestFit="1" customWidth="1"/>
    <col min="34" max="34" width="10.85546875" style="1" customWidth="1"/>
    <col min="35" max="35" width="15.5703125" style="1" customWidth="1"/>
    <col min="36" max="16384" width="10.85546875" style="1"/>
  </cols>
  <sheetData>
    <row r="2" spans="2:13" ht="30.6" customHeight="1" thickBot="1" x14ac:dyDescent="0.35">
      <c r="B2" s="57" t="s">
        <v>26</v>
      </c>
      <c r="C2" s="57"/>
      <c r="D2" s="57"/>
      <c r="E2" s="57"/>
      <c r="F2" s="57"/>
      <c r="G2" s="57"/>
      <c r="H2" s="57"/>
      <c r="I2" s="57"/>
      <c r="J2" s="57"/>
      <c r="K2" s="8"/>
      <c r="L2" s="8"/>
    </row>
    <row r="3" spans="2:13" ht="21.95" customHeight="1" thickBot="1" x14ac:dyDescent="0.35">
      <c r="B3" s="17">
        <v>2026</v>
      </c>
    </row>
    <row r="4" spans="2:13" ht="36.6" customHeight="1" x14ac:dyDescent="0.3">
      <c r="B4" s="14" t="s">
        <v>3</v>
      </c>
      <c r="C4" s="13" t="s">
        <v>12</v>
      </c>
      <c r="D4" s="13" t="s">
        <v>13</v>
      </c>
      <c r="E4" s="13" t="s">
        <v>14</v>
      </c>
      <c r="F4" s="13" t="s">
        <v>15</v>
      </c>
      <c r="G4" s="13" t="s">
        <v>16</v>
      </c>
      <c r="H4" s="13" t="s">
        <v>17</v>
      </c>
      <c r="I4" s="10" t="s">
        <v>18</v>
      </c>
      <c r="J4" s="24" t="s">
        <v>27</v>
      </c>
      <c r="K4" s="39" t="s">
        <v>31</v>
      </c>
      <c r="L4" s="39" t="s">
        <v>32</v>
      </c>
    </row>
    <row r="5" spans="2:13" ht="30.6" customHeight="1" x14ac:dyDescent="0.3">
      <c r="B5" s="20" t="s">
        <v>19</v>
      </c>
      <c r="C5" s="22">
        <v>8</v>
      </c>
      <c r="D5" s="22">
        <v>8</v>
      </c>
      <c r="E5" s="22">
        <v>8</v>
      </c>
      <c r="F5" s="22">
        <v>8</v>
      </c>
      <c r="G5" s="22">
        <v>8</v>
      </c>
      <c r="H5" s="22">
        <v>8</v>
      </c>
      <c r="I5" s="55" t="s">
        <v>23</v>
      </c>
      <c r="J5" s="25">
        <f>+C5+D5+E5+F5+G5+H5</f>
        <v>48</v>
      </c>
      <c r="K5" s="43">
        <v>50</v>
      </c>
      <c r="L5" s="40">
        <f>+J5*K5</f>
        <v>2400</v>
      </c>
      <c r="M5" s="6" t="s">
        <v>19</v>
      </c>
    </row>
    <row r="6" spans="2:13" ht="30.6" customHeight="1" x14ac:dyDescent="0.3">
      <c r="B6" s="20" t="s">
        <v>20</v>
      </c>
      <c r="C6" s="22">
        <v>3</v>
      </c>
      <c r="D6" s="22"/>
      <c r="E6" s="22">
        <v>3</v>
      </c>
      <c r="F6" s="22"/>
      <c r="G6" s="22">
        <v>3</v>
      </c>
      <c r="H6" s="22"/>
      <c r="I6" s="55"/>
      <c r="J6" s="25">
        <f>+C6+D6+E6+F6+G6+H6</f>
        <v>9</v>
      </c>
      <c r="K6" s="43">
        <f>+K5*2</f>
        <v>100</v>
      </c>
      <c r="L6" s="40">
        <f t="shared" ref="L6:L7" si="0">+J6*K6</f>
        <v>900</v>
      </c>
      <c r="M6" s="6" t="s">
        <v>25</v>
      </c>
    </row>
    <row r="7" spans="2:13" ht="27.95" customHeight="1" x14ac:dyDescent="0.3">
      <c r="B7" s="20" t="s">
        <v>21</v>
      </c>
      <c r="C7" s="22"/>
      <c r="D7" s="22"/>
      <c r="E7" s="22"/>
      <c r="F7" s="22"/>
      <c r="G7" s="22"/>
      <c r="H7" s="22">
        <v>4</v>
      </c>
      <c r="I7" s="55"/>
      <c r="J7" s="25">
        <f>+C7+D7+E7+F7+G7+H7</f>
        <v>4</v>
      </c>
      <c r="K7" s="43">
        <f>+K5*3</f>
        <v>150</v>
      </c>
      <c r="L7" s="40">
        <f t="shared" si="0"/>
        <v>600</v>
      </c>
      <c r="M7" s="6" t="s">
        <v>25</v>
      </c>
    </row>
    <row r="8" spans="2:13" ht="33" customHeight="1" thickBot="1" x14ac:dyDescent="0.35">
      <c r="B8" s="21" t="s">
        <v>22</v>
      </c>
      <c r="C8" s="23">
        <f t="shared" ref="C8:H8" si="1">+C5+C6+C7</f>
        <v>11</v>
      </c>
      <c r="D8" s="23">
        <f t="shared" si="1"/>
        <v>8</v>
      </c>
      <c r="E8" s="23">
        <f t="shared" si="1"/>
        <v>11</v>
      </c>
      <c r="F8" s="23">
        <f t="shared" si="1"/>
        <v>8</v>
      </c>
      <c r="G8" s="23">
        <f t="shared" si="1"/>
        <v>11</v>
      </c>
      <c r="H8" s="23">
        <f t="shared" si="1"/>
        <v>12</v>
      </c>
      <c r="I8" s="56"/>
      <c r="J8" s="26">
        <f>SUM(J5:J7)</f>
        <v>61</v>
      </c>
      <c r="K8" s="42"/>
      <c r="L8" s="41">
        <f>SUM(L5:L7)</f>
        <v>3900</v>
      </c>
      <c r="M8" s="7" t="s">
        <v>24</v>
      </c>
    </row>
    <row r="9" spans="2:13" ht="33.950000000000003" customHeight="1" thickBot="1" x14ac:dyDescent="0.35">
      <c r="B9" s="9"/>
      <c r="I9" s="18"/>
    </row>
    <row r="10" spans="2:13" ht="20.45" customHeight="1" thickBot="1" x14ac:dyDescent="0.35">
      <c r="B10" s="17">
        <v>2027</v>
      </c>
      <c r="I10" s="18"/>
    </row>
    <row r="11" spans="2:13" ht="33" customHeight="1" x14ac:dyDescent="0.3">
      <c r="B11" s="14" t="s">
        <v>4</v>
      </c>
      <c r="C11" s="13" t="s">
        <v>12</v>
      </c>
      <c r="D11" s="13" t="s">
        <v>13</v>
      </c>
      <c r="E11" s="13" t="s">
        <v>14</v>
      </c>
      <c r="F11" s="13" t="s">
        <v>15</v>
      </c>
      <c r="G11" s="13" t="s">
        <v>16</v>
      </c>
      <c r="H11" s="13" t="s">
        <v>17</v>
      </c>
      <c r="I11" s="10" t="s">
        <v>18</v>
      </c>
      <c r="J11" s="19" t="s">
        <v>27</v>
      </c>
      <c r="K11" s="39" t="s">
        <v>31</v>
      </c>
      <c r="L11" s="39" t="s">
        <v>32</v>
      </c>
    </row>
    <row r="12" spans="2:13" ht="33" customHeight="1" x14ac:dyDescent="0.3">
      <c r="B12" s="20" t="s">
        <v>19</v>
      </c>
      <c r="C12" s="22">
        <v>8</v>
      </c>
      <c r="D12" s="22">
        <v>8</v>
      </c>
      <c r="E12" s="22">
        <v>8</v>
      </c>
      <c r="F12" s="22">
        <v>8</v>
      </c>
      <c r="G12" s="22">
        <v>8</v>
      </c>
      <c r="H12" s="22">
        <v>6</v>
      </c>
      <c r="I12" s="55" t="s">
        <v>23</v>
      </c>
      <c r="J12" s="25">
        <f>+C12+D12+E12+F12+G12+H12</f>
        <v>46</v>
      </c>
      <c r="K12" s="43">
        <v>52.17</v>
      </c>
      <c r="L12" s="40">
        <f>+J12*K12</f>
        <v>2399.8200000000002</v>
      </c>
      <c r="M12" s="6" t="s">
        <v>19</v>
      </c>
    </row>
    <row r="13" spans="2:13" ht="33" customHeight="1" x14ac:dyDescent="0.3">
      <c r="B13" s="20" t="s">
        <v>20</v>
      </c>
      <c r="C13" s="22">
        <v>3</v>
      </c>
      <c r="D13" s="22">
        <v>3</v>
      </c>
      <c r="E13" s="22">
        <v>3</v>
      </c>
      <c r="F13" s="22"/>
      <c r="G13" s="22"/>
      <c r="H13" s="22"/>
      <c r="I13" s="55"/>
      <c r="J13" s="25">
        <f>+C13+D13+E13+F13+G13+H13</f>
        <v>9</v>
      </c>
      <c r="K13" s="43">
        <f>+K12*2</f>
        <v>104.34</v>
      </c>
      <c r="L13" s="40">
        <f t="shared" ref="L13:L14" si="2">+J13*K13</f>
        <v>939.06000000000006</v>
      </c>
      <c r="M13" s="6" t="s">
        <v>25</v>
      </c>
    </row>
    <row r="14" spans="2:13" ht="33" customHeight="1" x14ac:dyDescent="0.3">
      <c r="B14" s="20" t="s">
        <v>21</v>
      </c>
      <c r="C14" s="22"/>
      <c r="D14" s="22"/>
      <c r="E14" s="22"/>
      <c r="F14" s="22">
        <v>4</v>
      </c>
      <c r="G14" s="22"/>
      <c r="H14" s="22"/>
      <c r="I14" s="55"/>
      <c r="J14" s="25">
        <f>+C14+D14+E14+F14+G14+H14</f>
        <v>4</v>
      </c>
      <c r="K14" s="43">
        <f>+K12*3</f>
        <v>156.51</v>
      </c>
      <c r="L14" s="40">
        <f t="shared" si="2"/>
        <v>626.04</v>
      </c>
      <c r="M14" s="6" t="s">
        <v>25</v>
      </c>
    </row>
    <row r="15" spans="2:13" ht="33" customHeight="1" thickBot="1" x14ac:dyDescent="0.35">
      <c r="B15" s="21" t="s">
        <v>22</v>
      </c>
      <c r="C15" s="23">
        <f t="shared" ref="C15:H15" si="3">+C12+C13+C14</f>
        <v>11</v>
      </c>
      <c r="D15" s="23">
        <f t="shared" si="3"/>
        <v>11</v>
      </c>
      <c r="E15" s="23">
        <f t="shared" si="3"/>
        <v>11</v>
      </c>
      <c r="F15" s="23">
        <f t="shared" si="3"/>
        <v>12</v>
      </c>
      <c r="G15" s="23">
        <f t="shared" si="3"/>
        <v>8</v>
      </c>
      <c r="H15" s="23">
        <f t="shared" si="3"/>
        <v>6</v>
      </c>
      <c r="I15" s="56"/>
      <c r="J15" s="26">
        <f>SUM(J12:J14)</f>
        <v>59</v>
      </c>
      <c r="K15" s="42"/>
      <c r="L15" s="41">
        <f>SUM(L12:L14)</f>
        <v>3964.92</v>
      </c>
      <c r="M15" s="7" t="s">
        <v>24</v>
      </c>
    </row>
    <row r="16" spans="2:13" ht="30" customHeight="1" thickBot="1" x14ac:dyDescent="0.35"/>
    <row r="17" spans="2:34" ht="19.5" thickBot="1" x14ac:dyDescent="0.35">
      <c r="B17" s="17">
        <v>2028</v>
      </c>
      <c r="I17" s="18"/>
    </row>
    <row r="18" spans="2:34" ht="34.5" customHeight="1" x14ac:dyDescent="0.3">
      <c r="B18" s="14" t="s">
        <v>5</v>
      </c>
      <c r="C18" s="13" t="s">
        <v>12</v>
      </c>
      <c r="D18" s="13" t="s">
        <v>13</v>
      </c>
      <c r="E18" s="13" t="s">
        <v>14</v>
      </c>
      <c r="F18" s="13" t="s">
        <v>15</v>
      </c>
      <c r="G18" s="13" t="s">
        <v>16</v>
      </c>
      <c r="H18" s="13" t="s">
        <v>17</v>
      </c>
      <c r="I18" s="10" t="s">
        <v>18</v>
      </c>
      <c r="J18" s="19" t="s">
        <v>27</v>
      </c>
      <c r="K18" s="39" t="s">
        <v>31</v>
      </c>
      <c r="L18" s="39" t="s">
        <v>32</v>
      </c>
    </row>
    <row r="19" spans="2:34" ht="26.1" customHeight="1" x14ac:dyDescent="0.3">
      <c r="B19" s="15" t="s">
        <v>19</v>
      </c>
      <c r="C19" s="22">
        <v>8</v>
      </c>
      <c r="D19" s="22">
        <v>8</v>
      </c>
      <c r="E19" s="22">
        <v>7</v>
      </c>
      <c r="F19" s="22">
        <v>7</v>
      </c>
      <c r="G19" s="22">
        <v>7</v>
      </c>
      <c r="H19" s="22">
        <v>7</v>
      </c>
      <c r="I19" s="55" t="s">
        <v>23</v>
      </c>
      <c r="J19" s="25">
        <f>+C19+D19+E19+F19+G19+H19</f>
        <v>44</v>
      </c>
      <c r="K19" s="43">
        <v>54.55</v>
      </c>
      <c r="L19" s="40">
        <f>+J19*K19</f>
        <v>2400.1999999999998</v>
      </c>
      <c r="M19" s="6" t="s">
        <v>19</v>
      </c>
    </row>
    <row r="20" spans="2:34" ht="26.1" customHeight="1" x14ac:dyDescent="0.3">
      <c r="B20" s="15" t="s">
        <v>20</v>
      </c>
      <c r="C20" s="22">
        <v>3</v>
      </c>
      <c r="D20" s="22">
        <v>3</v>
      </c>
      <c r="E20" s="22">
        <v>4</v>
      </c>
      <c r="F20" s="22"/>
      <c r="G20" s="22"/>
      <c r="H20" s="22"/>
      <c r="I20" s="55"/>
      <c r="J20" s="25">
        <f>+C20+D20+E20+F20+G20+H20</f>
        <v>10</v>
      </c>
      <c r="K20" s="43">
        <f>+K19*2</f>
        <v>109.1</v>
      </c>
      <c r="L20" s="40">
        <f t="shared" ref="L20:L21" si="4">+J20*K20</f>
        <v>1091</v>
      </c>
      <c r="M20" s="6" t="s">
        <v>25</v>
      </c>
    </row>
    <row r="21" spans="2:34" ht="26.1" customHeight="1" x14ac:dyDescent="0.3">
      <c r="B21" s="15" t="s">
        <v>21</v>
      </c>
      <c r="C21" s="22"/>
      <c r="D21" s="22"/>
      <c r="E21" s="22"/>
      <c r="F21" s="22">
        <v>4</v>
      </c>
      <c r="G21" s="22"/>
      <c r="H21" s="22"/>
      <c r="I21" s="55"/>
      <c r="J21" s="25">
        <f>+C21+D21+E21+F21+G21+H21</f>
        <v>4</v>
      </c>
      <c r="K21" s="43">
        <f>+K19*3</f>
        <v>163.64999999999998</v>
      </c>
      <c r="L21" s="40">
        <f t="shared" si="4"/>
        <v>654.59999999999991</v>
      </c>
      <c r="M21" s="6" t="s">
        <v>25</v>
      </c>
    </row>
    <row r="22" spans="2:34" ht="26.1" customHeight="1" thickBot="1" x14ac:dyDescent="0.35">
      <c r="B22" s="16" t="s">
        <v>22</v>
      </c>
      <c r="C22" s="23">
        <f>SUM(C19:C21)</f>
        <v>11</v>
      </c>
      <c r="D22" s="23">
        <f t="shared" ref="D22:H22" si="5">SUM(D19:D21)</f>
        <v>11</v>
      </c>
      <c r="E22" s="23">
        <f t="shared" si="5"/>
        <v>11</v>
      </c>
      <c r="F22" s="23">
        <f t="shared" si="5"/>
        <v>11</v>
      </c>
      <c r="G22" s="23">
        <f t="shared" si="5"/>
        <v>7</v>
      </c>
      <c r="H22" s="23">
        <f t="shared" si="5"/>
        <v>7</v>
      </c>
      <c r="I22" s="56"/>
      <c r="J22" s="26">
        <f>SUM(J19:J21)</f>
        <v>58</v>
      </c>
      <c r="K22" s="42"/>
      <c r="L22" s="41">
        <f>SUM(L19:L21)</f>
        <v>4145.7999999999993</v>
      </c>
      <c r="M22" s="7" t="s">
        <v>24</v>
      </c>
    </row>
    <row r="23" spans="2:34" ht="27.95" customHeight="1" thickBot="1" x14ac:dyDescent="0.35"/>
    <row r="24" spans="2:34" ht="19.5" thickBot="1" x14ac:dyDescent="0.35">
      <c r="B24" s="17">
        <v>2029</v>
      </c>
      <c r="I24" s="18"/>
    </row>
    <row r="25" spans="2:34" ht="36" customHeight="1" x14ac:dyDescent="0.3">
      <c r="B25" s="14" t="s">
        <v>6</v>
      </c>
      <c r="C25" s="13" t="s">
        <v>12</v>
      </c>
      <c r="D25" s="13" t="s">
        <v>13</v>
      </c>
      <c r="E25" s="13" t="s">
        <v>14</v>
      </c>
      <c r="F25" s="13" t="s">
        <v>15</v>
      </c>
      <c r="G25" s="13" t="s">
        <v>16</v>
      </c>
      <c r="H25" s="13" t="s">
        <v>17</v>
      </c>
      <c r="I25" s="10" t="s">
        <v>18</v>
      </c>
      <c r="J25" s="19" t="s">
        <v>27</v>
      </c>
      <c r="K25" s="39" t="s">
        <v>31</v>
      </c>
      <c r="L25" s="39" t="s">
        <v>32</v>
      </c>
    </row>
    <row r="26" spans="2:34" ht="29.1" customHeight="1" x14ac:dyDescent="0.3">
      <c r="B26" s="15" t="s">
        <v>19</v>
      </c>
      <c r="C26" s="22">
        <v>7</v>
      </c>
      <c r="D26" s="22">
        <v>7</v>
      </c>
      <c r="E26" s="22">
        <v>7</v>
      </c>
      <c r="F26" s="22">
        <v>7</v>
      </c>
      <c r="G26" s="22">
        <v>7</v>
      </c>
      <c r="H26" s="22">
        <v>7</v>
      </c>
      <c r="I26" s="55" t="s">
        <v>23</v>
      </c>
      <c r="J26" s="25">
        <f>+C26+D26+E26+F26+G26+H26</f>
        <v>42</v>
      </c>
      <c r="K26" s="43">
        <v>57.14</v>
      </c>
      <c r="L26" s="40">
        <f>+J26*K26</f>
        <v>2399.88</v>
      </c>
      <c r="M26" s="6" t="s">
        <v>19</v>
      </c>
    </row>
    <row r="27" spans="2:34" ht="29.1" customHeight="1" x14ac:dyDescent="0.3">
      <c r="B27" s="15" t="s">
        <v>20</v>
      </c>
      <c r="C27" s="22">
        <v>3</v>
      </c>
      <c r="D27" s="22">
        <v>4</v>
      </c>
      <c r="E27" s="22">
        <v>4</v>
      </c>
      <c r="F27" s="22"/>
      <c r="G27" s="22"/>
      <c r="H27" s="22"/>
      <c r="I27" s="55"/>
      <c r="J27" s="25">
        <f>+C27+D27+E27+F27+G27+H27</f>
        <v>11</v>
      </c>
      <c r="K27" s="43">
        <f>+K26*2</f>
        <v>114.28</v>
      </c>
      <c r="L27" s="40">
        <f t="shared" ref="L27:L28" si="6">+J27*K27</f>
        <v>1257.08</v>
      </c>
      <c r="M27" s="6" t="s">
        <v>25</v>
      </c>
    </row>
    <row r="28" spans="2:34" ht="29.1" customHeight="1" x14ac:dyDescent="0.3">
      <c r="B28" s="15" t="s">
        <v>21</v>
      </c>
      <c r="C28" s="22"/>
      <c r="D28" s="22"/>
      <c r="E28" s="22"/>
      <c r="F28" s="22">
        <v>4</v>
      </c>
      <c r="G28" s="22"/>
      <c r="H28" s="22"/>
      <c r="I28" s="55"/>
      <c r="J28" s="25">
        <f>+C28+D28+E28+F28+G28+H28</f>
        <v>4</v>
      </c>
      <c r="K28" s="43">
        <f>+K26*3</f>
        <v>171.42000000000002</v>
      </c>
      <c r="L28" s="40">
        <f t="shared" si="6"/>
        <v>685.68000000000006</v>
      </c>
      <c r="M28" s="6" t="s">
        <v>25</v>
      </c>
    </row>
    <row r="29" spans="2:34" ht="29.1" customHeight="1" thickBot="1" x14ac:dyDescent="0.35">
      <c r="B29" s="16" t="s">
        <v>22</v>
      </c>
      <c r="C29" s="23">
        <f>SUM(C26:C28)</f>
        <v>10</v>
      </c>
      <c r="D29" s="23">
        <f t="shared" ref="D29:H29" si="7">SUM(D26:D28)</f>
        <v>11</v>
      </c>
      <c r="E29" s="23">
        <f t="shared" si="7"/>
        <v>11</v>
      </c>
      <c r="F29" s="23">
        <f t="shared" si="7"/>
        <v>11</v>
      </c>
      <c r="G29" s="23">
        <f t="shared" si="7"/>
        <v>7</v>
      </c>
      <c r="H29" s="23">
        <f t="shared" si="7"/>
        <v>7</v>
      </c>
      <c r="I29" s="56"/>
      <c r="J29" s="26">
        <f>SUM(J26:J28)</f>
        <v>57</v>
      </c>
      <c r="K29" s="42"/>
      <c r="L29" s="41">
        <f>SUM(L26:L28)</f>
        <v>4342.6400000000003</v>
      </c>
      <c r="M29" s="7" t="s">
        <v>24</v>
      </c>
    </row>
    <row r="30" spans="2:34" ht="29.1" customHeight="1" thickBot="1" x14ac:dyDescent="0.35">
      <c r="M30" s="5"/>
      <c r="O30" s="57" t="s">
        <v>28</v>
      </c>
      <c r="P30" s="57"/>
      <c r="Q30" s="57"/>
      <c r="R30" s="57"/>
      <c r="S30" s="57"/>
      <c r="T30" s="57"/>
      <c r="U30" s="57"/>
      <c r="V30" s="57"/>
      <c r="W30" s="57"/>
      <c r="Z30" s="57" t="s">
        <v>30</v>
      </c>
      <c r="AA30" s="57"/>
      <c r="AB30" s="57"/>
      <c r="AC30" s="57"/>
      <c r="AD30" s="57"/>
      <c r="AE30" s="57"/>
      <c r="AF30" s="57"/>
      <c r="AG30" s="57"/>
      <c r="AH30" s="57"/>
    </row>
    <row r="31" spans="2:34" ht="19.5" thickBot="1" x14ac:dyDescent="0.35">
      <c r="B31" s="17">
        <v>2030</v>
      </c>
      <c r="I31" s="18"/>
      <c r="O31" s="17">
        <v>2030</v>
      </c>
      <c r="P31" s="5"/>
      <c r="Q31" s="5"/>
      <c r="R31" s="5"/>
      <c r="S31" s="5"/>
      <c r="T31" s="5"/>
      <c r="U31" s="5"/>
      <c r="V31" s="18"/>
      <c r="W31" s="5"/>
      <c r="Z31" s="17">
        <v>2030</v>
      </c>
      <c r="AA31" s="5"/>
      <c r="AB31" s="5"/>
      <c r="AC31" s="5"/>
      <c r="AD31" s="5"/>
      <c r="AE31" s="5"/>
      <c r="AF31" s="5"/>
      <c r="AG31" s="18"/>
      <c r="AH31" s="5"/>
    </row>
    <row r="32" spans="2:34" ht="33.6" customHeight="1" x14ac:dyDescent="0.3">
      <c r="B32" s="14" t="s">
        <v>7</v>
      </c>
      <c r="C32" s="13" t="s">
        <v>12</v>
      </c>
      <c r="D32" s="13" t="s">
        <v>13</v>
      </c>
      <c r="E32" s="13" t="s">
        <v>14</v>
      </c>
      <c r="F32" s="13" t="s">
        <v>15</v>
      </c>
      <c r="G32" s="13" t="s">
        <v>16</v>
      </c>
      <c r="H32" s="13" t="s">
        <v>17</v>
      </c>
      <c r="I32" s="10" t="s">
        <v>18</v>
      </c>
      <c r="J32" s="19" t="s">
        <v>27</v>
      </c>
      <c r="K32" s="39" t="s">
        <v>31</v>
      </c>
      <c r="L32" s="39" t="s">
        <v>32</v>
      </c>
      <c r="O32" s="14" t="s">
        <v>7</v>
      </c>
      <c r="P32" s="13" t="s">
        <v>12</v>
      </c>
      <c r="Q32" s="13" t="s">
        <v>13</v>
      </c>
      <c r="R32" s="13" t="s">
        <v>14</v>
      </c>
      <c r="S32" s="13" t="s">
        <v>15</v>
      </c>
      <c r="T32" s="13" t="s">
        <v>16</v>
      </c>
      <c r="U32" s="13" t="s">
        <v>17</v>
      </c>
      <c r="V32" s="12" t="s">
        <v>18</v>
      </c>
      <c r="W32" s="19" t="s">
        <v>27</v>
      </c>
      <c r="Z32" s="14" t="s">
        <v>7</v>
      </c>
      <c r="AA32" s="13" t="s">
        <v>12</v>
      </c>
      <c r="AB32" s="13" t="s">
        <v>13</v>
      </c>
      <c r="AC32" s="13" t="s">
        <v>14</v>
      </c>
      <c r="AD32" s="13" t="s">
        <v>15</v>
      </c>
      <c r="AE32" s="13" t="s">
        <v>16</v>
      </c>
      <c r="AF32" s="13" t="s">
        <v>17</v>
      </c>
      <c r="AG32" s="10" t="s">
        <v>18</v>
      </c>
      <c r="AH32" s="19" t="s">
        <v>27</v>
      </c>
    </row>
    <row r="33" spans="2:35" ht="28.5" customHeight="1" x14ac:dyDescent="0.3">
      <c r="B33" s="15" t="s">
        <v>19</v>
      </c>
      <c r="C33" s="22">
        <v>7</v>
      </c>
      <c r="D33" s="22">
        <v>7</v>
      </c>
      <c r="E33" s="22">
        <v>7</v>
      </c>
      <c r="F33" s="22">
        <v>7</v>
      </c>
      <c r="G33" s="22">
        <v>7</v>
      </c>
      <c r="H33" s="22">
        <v>5</v>
      </c>
      <c r="I33" s="55" t="s">
        <v>23</v>
      </c>
      <c r="J33" s="25">
        <f>+C33+D33+E33+F33+G33+H33</f>
        <v>40</v>
      </c>
      <c r="K33" s="43">
        <v>60</v>
      </c>
      <c r="L33" s="40">
        <f>+J33*K33</f>
        <v>2400</v>
      </c>
      <c r="M33" s="6" t="s">
        <v>19</v>
      </c>
      <c r="O33" s="15" t="s">
        <v>19</v>
      </c>
      <c r="P33" s="22">
        <v>10</v>
      </c>
      <c r="Q33" s="22">
        <v>10</v>
      </c>
      <c r="R33" s="22">
        <v>10</v>
      </c>
      <c r="S33" s="22">
        <v>10</v>
      </c>
      <c r="T33" s="22"/>
      <c r="U33" s="55" t="s">
        <v>23</v>
      </c>
      <c r="V33" s="55" t="s">
        <v>23</v>
      </c>
      <c r="W33" s="25">
        <f>+P33+Q33+R33+S33+T33</f>
        <v>40</v>
      </c>
      <c r="X33" s="6" t="s">
        <v>19</v>
      </c>
      <c r="Z33" s="15" t="s">
        <v>19</v>
      </c>
      <c r="AA33" s="22">
        <v>12</v>
      </c>
      <c r="AB33" s="55" t="s">
        <v>23</v>
      </c>
      <c r="AC33" s="22">
        <v>12</v>
      </c>
      <c r="AD33" s="55" t="s">
        <v>23</v>
      </c>
      <c r="AE33" s="22">
        <v>12</v>
      </c>
      <c r="AF33" s="55" t="s">
        <v>23</v>
      </c>
      <c r="AG33" s="22">
        <v>4</v>
      </c>
      <c r="AH33" s="25">
        <f>+AA33+AC33+AE33+AG33</f>
        <v>40</v>
      </c>
      <c r="AI33" s="6" t="s">
        <v>19</v>
      </c>
    </row>
    <row r="34" spans="2:35" ht="28.5" customHeight="1" x14ac:dyDescent="0.3">
      <c r="B34" s="15" t="s">
        <v>20</v>
      </c>
      <c r="C34" s="22">
        <v>4</v>
      </c>
      <c r="D34" s="22">
        <v>4</v>
      </c>
      <c r="E34" s="22">
        <v>4</v>
      </c>
      <c r="F34" s="22"/>
      <c r="G34" s="22"/>
      <c r="H34" s="22"/>
      <c r="I34" s="55"/>
      <c r="J34" s="25">
        <f>+C34+D34+E34+F34+G34+H34</f>
        <v>12</v>
      </c>
      <c r="K34" s="43">
        <f>+K33*2</f>
        <v>120</v>
      </c>
      <c r="L34" s="40">
        <f t="shared" ref="L34:L35" si="8">+J34*K34</f>
        <v>1440</v>
      </c>
      <c r="M34" s="6" t="s">
        <v>25</v>
      </c>
      <c r="O34" s="15" t="s">
        <v>20</v>
      </c>
      <c r="P34" s="22">
        <v>2</v>
      </c>
      <c r="Q34" s="22">
        <v>2</v>
      </c>
      <c r="R34" s="22">
        <v>2</v>
      </c>
      <c r="S34" s="22"/>
      <c r="T34" s="22"/>
      <c r="U34" s="55"/>
      <c r="V34" s="55"/>
      <c r="W34" s="25">
        <f>+P34+Q34+R34+S34+T34+U34</f>
        <v>6</v>
      </c>
      <c r="X34" s="6" t="s">
        <v>25</v>
      </c>
      <c r="Z34" s="15" t="s">
        <v>20</v>
      </c>
      <c r="AA34" s="22"/>
      <c r="AB34" s="55"/>
      <c r="AC34" s="22"/>
      <c r="AD34" s="55"/>
      <c r="AE34" s="27"/>
      <c r="AF34" s="55"/>
      <c r="AG34" s="22">
        <v>4</v>
      </c>
      <c r="AH34" s="25">
        <f t="shared" ref="AH34:AH35" si="9">+AA34+AC34+AE34+AG34</f>
        <v>4</v>
      </c>
      <c r="AI34" s="6" t="s">
        <v>25</v>
      </c>
    </row>
    <row r="35" spans="2:35" ht="28.5" customHeight="1" x14ac:dyDescent="0.3">
      <c r="B35" s="15" t="s">
        <v>21</v>
      </c>
      <c r="C35" s="22"/>
      <c r="D35" s="22"/>
      <c r="E35" s="22"/>
      <c r="F35" s="22">
        <v>4</v>
      </c>
      <c r="G35" s="22"/>
      <c r="H35" s="22"/>
      <c r="I35" s="55"/>
      <c r="J35" s="25">
        <f>+C35+D35+E35+F35+G35+H35</f>
        <v>4</v>
      </c>
      <c r="K35" s="43">
        <f>+K33*3</f>
        <v>180</v>
      </c>
      <c r="L35" s="40">
        <f t="shared" si="8"/>
        <v>720</v>
      </c>
      <c r="M35" s="6" t="s">
        <v>25</v>
      </c>
      <c r="O35" s="15" t="s">
        <v>21</v>
      </c>
      <c r="P35" s="22"/>
      <c r="Q35" s="22"/>
      <c r="R35" s="22"/>
      <c r="S35" s="22"/>
      <c r="T35" s="22">
        <v>4</v>
      </c>
      <c r="U35" s="55"/>
      <c r="V35" s="55"/>
      <c r="W35" s="25">
        <f>+P35+Q35+R35+S35+T35+U35</f>
        <v>4</v>
      </c>
      <c r="X35" s="6" t="s">
        <v>25</v>
      </c>
      <c r="Z35" s="15" t="s">
        <v>21</v>
      </c>
      <c r="AA35" s="22"/>
      <c r="AB35" s="55"/>
      <c r="AC35" s="22"/>
      <c r="AD35" s="55"/>
      <c r="AE35" s="27"/>
      <c r="AF35" s="55"/>
      <c r="AG35" s="22">
        <v>4</v>
      </c>
      <c r="AH35" s="25">
        <f t="shared" si="9"/>
        <v>4</v>
      </c>
      <c r="AI35" s="6" t="s">
        <v>25</v>
      </c>
    </row>
    <row r="36" spans="2:35" ht="28.5" customHeight="1" thickBot="1" x14ac:dyDescent="0.35">
      <c r="B36" s="16" t="s">
        <v>22</v>
      </c>
      <c r="C36" s="23">
        <f>SUM(C33:C35)</f>
        <v>11</v>
      </c>
      <c r="D36" s="23">
        <f t="shared" ref="D36:H36" si="10">SUM(D33:D35)</f>
        <v>11</v>
      </c>
      <c r="E36" s="23">
        <f t="shared" si="10"/>
        <v>11</v>
      </c>
      <c r="F36" s="23">
        <f t="shared" si="10"/>
        <v>11</v>
      </c>
      <c r="G36" s="23">
        <f t="shared" si="10"/>
        <v>7</v>
      </c>
      <c r="H36" s="23">
        <f t="shared" si="10"/>
        <v>5</v>
      </c>
      <c r="I36" s="56"/>
      <c r="J36" s="26">
        <f>SUM(J33:J35)</f>
        <v>56</v>
      </c>
      <c r="K36" s="42"/>
      <c r="L36" s="41">
        <f>SUM(L33:L35)</f>
        <v>4560</v>
      </c>
      <c r="M36" s="7" t="s">
        <v>24</v>
      </c>
      <c r="O36" s="16" t="s">
        <v>22</v>
      </c>
      <c r="P36" s="23">
        <f>SUM(P33:P35)</f>
        <v>12</v>
      </c>
      <c r="Q36" s="23">
        <f t="shared" ref="Q36:T36" si="11">SUM(Q33:Q35)</f>
        <v>12</v>
      </c>
      <c r="R36" s="23">
        <f t="shared" si="11"/>
        <v>12</v>
      </c>
      <c r="S36" s="23">
        <f t="shared" si="11"/>
        <v>10</v>
      </c>
      <c r="T36" s="23">
        <f t="shared" si="11"/>
        <v>4</v>
      </c>
      <c r="U36" s="56"/>
      <c r="V36" s="56"/>
      <c r="W36" s="26">
        <f>SUM(W33:W35)</f>
        <v>50</v>
      </c>
      <c r="X36" s="7" t="s">
        <v>29</v>
      </c>
      <c r="Z36" s="16" t="s">
        <v>22</v>
      </c>
      <c r="AA36" s="23">
        <f>SUM(AA33:AA35)</f>
        <v>12</v>
      </c>
      <c r="AB36" s="56"/>
      <c r="AC36" s="23">
        <f>SUM(AC33:AC35)</f>
        <v>12</v>
      </c>
      <c r="AD36" s="56"/>
      <c r="AE36" s="23">
        <f>SUM(AE33:AE35)</f>
        <v>12</v>
      </c>
      <c r="AF36" s="56"/>
      <c r="AG36" s="23">
        <f>SUM(AG33:AG35)</f>
        <v>12</v>
      </c>
      <c r="AH36" s="26">
        <f>SUM(AH33:AH35)</f>
        <v>48</v>
      </c>
      <c r="AI36" s="7" t="s">
        <v>29</v>
      </c>
    </row>
  </sheetData>
  <mergeCells count="13">
    <mergeCell ref="Z30:AH30"/>
    <mergeCell ref="I33:I36"/>
    <mergeCell ref="U33:U36"/>
    <mergeCell ref="V33:V36"/>
    <mergeCell ref="AB33:AB36"/>
    <mergeCell ref="AD33:AD36"/>
    <mergeCell ref="AF33:AF36"/>
    <mergeCell ref="O30:W30"/>
    <mergeCell ref="B2:J2"/>
    <mergeCell ref="I5:I8"/>
    <mergeCell ref="I12:I15"/>
    <mergeCell ref="I19:I22"/>
    <mergeCell ref="I26:I29"/>
  </mergeCells>
  <pageMargins left="0.70866141732283472" right="0.70866141732283472" top="0.74803149606299213" bottom="0.74803149606299213" header="0.31496062992125984" footer="0.31496062992125984"/>
  <pageSetup scale="40" orientation="landscape" horizontalDpi="300" verticalDpi="30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9D279EF-0BF4-4102-99F5-C2D4352B369A}">
  <sheetPr>
    <pageSetUpPr fitToPage="1"/>
  </sheetPr>
  <dimension ref="B2:AK37"/>
  <sheetViews>
    <sheetView topLeftCell="A32" workbookViewId="0">
      <selection activeCell="L38" sqref="L38"/>
    </sheetView>
  </sheetViews>
  <sheetFormatPr baseColWidth="10" defaultColWidth="10.85546875" defaultRowHeight="18.75" x14ac:dyDescent="0.3"/>
  <cols>
    <col min="1" max="1" width="10.85546875" style="1"/>
    <col min="2" max="2" width="15.42578125" style="1" customWidth="1"/>
    <col min="3" max="8" width="5.42578125" style="5" customWidth="1"/>
    <col min="9" max="9" width="7.140625" style="1" customWidth="1"/>
    <col min="10" max="10" width="11.5703125" style="5" bestFit="1" customWidth="1"/>
    <col min="11" max="11" width="11.5703125" style="5" customWidth="1"/>
    <col min="12" max="12" width="14.42578125" style="5" customWidth="1"/>
    <col min="13" max="13" width="15.5703125" style="5" customWidth="1"/>
    <col min="14" max="14" width="13" style="1" customWidth="1"/>
    <col min="15" max="16" width="13.42578125" style="1" customWidth="1"/>
    <col min="17" max="17" width="13" style="1" bestFit="1" customWidth="1"/>
    <col min="18" max="23" width="5.85546875" style="1" customWidth="1"/>
    <col min="24" max="24" width="6.140625" style="1" customWidth="1"/>
    <col min="25" max="25" width="10.85546875" style="1"/>
    <col min="26" max="26" width="14.140625" style="1" customWidth="1"/>
    <col min="27" max="27" width="10.85546875" style="1"/>
    <col min="28" max="28" width="15" style="1" customWidth="1"/>
    <col min="29" max="33" width="7" style="1" customWidth="1"/>
    <col min="34" max="34" width="5.85546875" style="1" customWidth="1"/>
    <col min="35" max="35" width="6.140625" style="1" bestFit="1" customWidth="1"/>
    <col min="36" max="36" width="10.85546875" style="1" customWidth="1"/>
    <col min="37" max="37" width="15.5703125" style="1" customWidth="1"/>
    <col min="38" max="16384" width="10.85546875" style="1"/>
  </cols>
  <sheetData>
    <row r="2" spans="2:16" ht="30.6" customHeight="1" thickBot="1" x14ac:dyDescent="0.35">
      <c r="B2" s="57" t="s">
        <v>26</v>
      </c>
      <c r="C2" s="57"/>
      <c r="D2" s="57"/>
      <c r="E2" s="57"/>
      <c r="F2" s="57"/>
      <c r="G2" s="57"/>
      <c r="H2" s="57"/>
      <c r="I2" s="57"/>
      <c r="J2" s="57"/>
      <c r="K2" s="8"/>
      <c r="L2" s="8"/>
      <c r="M2" s="8"/>
    </row>
    <row r="3" spans="2:16" ht="21.95" customHeight="1" thickBot="1" x14ac:dyDescent="0.35">
      <c r="B3" s="17">
        <v>2026</v>
      </c>
    </row>
    <row r="4" spans="2:16" ht="51.95" customHeight="1" thickBot="1" x14ac:dyDescent="0.35">
      <c r="B4" s="14" t="s">
        <v>3</v>
      </c>
      <c r="C4" s="13" t="s">
        <v>12</v>
      </c>
      <c r="D4" s="13" t="s">
        <v>13</v>
      </c>
      <c r="E4" s="13" t="s">
        <v>14</v>
      </c>
      <c r="F4" s="13" t="s">
        <v>15</v>
      </c>
      <c r="G4" s="13" t="s">
        <v>16</v>
      </c>
      <c r="H4" s="13" t="s">
        <v>17</v>
      </c>
      <c r="I4" s="12" t="s">
        <v>18</v>
      </c>
      <c r="J4" s="24" t="s">
        <v>27</v>
      </c>
      <c r="K4" s="39" t="s">
        <v>31</v>
      </c>
      <c r="L4" s="39" t="s">
        <v>32</v>
      </c>
      <c r="M4" s="39" t="s">
        <v>33</v>
      </c>
      <c r="N4" s="39" t="s">
        <v>34</v>
      </c>
      <c r="O4" s="39" t="s">
        <v>35</v>
      </c>
      <c r="P4" s="51"/>
    </row>
    <row r="5" spans="2:16" ht="30.6" customHeight="1" x14ac:dyDescent="0.3">
      <c r="B5" s="20" t="s">
        <v>19</v>
      </c>
      <c r="C5" s="22">
        <v>8</v>
      </c>
      <c r="D5" s="22">
        <v>8</v>
      </c>
      <c r="E5" s="22">
        <v>8</v>
      </c>
      <c r="F5" s="22">
        <v>8</v>
      </c>
      <c r="G5" s="22">
        <v>8</v>
      </c>
      <c r="H5" s="22">
        <v>8</v>
      </c>
      <c r="I5" s="55" t="s">
        <v>23</v>
      </c>
      <c r="J5" s="25">
        <f>+C5+D5+E5+F5+G5+H5</f>
        <v>48</v>
      </c>
      <c r="K5" s="43">
        <v>50</v>
      </c>
      <c r="L5" s="40">
        <f>+J5*K5</f>
        <v>2400</v>
      </c>
      <c r="M5" s="40">
        <v>0</v>
      </c>
      <c r="N5" s="48">
        <f>+L5-M5</f>
        <v>2400</v>
      </c>
      <c r="O5" s="49" t="s">
        <v>36</v>
      </c>
      <c r="P5" s="52"/>
    </row>
    <row r="6" spans="2:16" ht="30.6" customHeight="1" x14ac:dyDescent="0.3">
      <c r="B6" s="20" t="s">
        <v>20</v>
      </c>
      <c r="C6" s="22">
        <v>3</v>
      </c>
      <c r="D6" s="22"/>
      <c r="E6" s="22">
        <v>3</v>
      </c>
      <c r="F6" s="22"/>
      <c r="G6" s="22">
        <v>3</v>
      </c>
      <c r="H6" s="22"/>
      <c r="I6" s="55"/>
      <c r="J6" s="25">
        <f>+C6+D6+E6+F6+G6+H6</f>
        <v>9</v>
      </c>
      <c r="K6" s="43">
        <f>+K5*2</f>
        <v>100</v>
      </c>
      <c r="L6" s="40">
        <f t="shared" ref="L6:L7" si="0">+J6*K6</f>
        <v>900</v>
      </c>
      <c r="M6" s="40">
        <f>+L6*0.5</f>
        <v>450</v>
      </c>
      <c r="N6" s="40">
        <f t="shared" ref="N6:N7" si="1">+L6-M6</f>
        <v>450</v>
      </c>
      <c r="O6" s="22" t="s">
        <v>37</v>
      </c>
      <c r="P6" s="52"/>
    </row>
    <row r="7" spans="2:16" ht="27.95" customHeight="1" x14ac:dyDescent="0.3">
      <c r="B7" s="20" t="s">
        <v>21</v>
      </c>
      <c r="C7" s="22"/>
      <c r="D7" s="22"/>
      <c r="E7" s="22"/>
      <c r="F7" s="22"/>
      <c r="G7" s="22"/>
      <c r="H7" s="22">
        <v>4</v>
      </c>
      <c r="I7" s="55"/>
      <c r="J7" s="25">
        <f>+C7+D7+E7+F7+G7+H7</f>
        <v>4</v>
      </c>
      <c r="K7" s="43">
        <f>+K5*3</f>
        <v>150</v>
      </c>
      <c r="L7" s="40">
        <f t="shared" si="0"/>
        <v>600</v>
      </c>
      <c r="M7" s="40">
        <v>0</v>
      </c>
      <c r="N7" s="40">
        <f t="shared" si="1"/>
        <v>600</v>
      </c>
      <c r="O7" s="22" t="s">
        <v>36</v>
      </c>
      <c r="P7" s="52"/>
    </row>
    <row r="8" spans="2:16" ht="33" customHeight="1" thickBot="1" x14ac:dyDescent="0.35">
      <c r="B8" s="21" t="s">
        <v>22</v>
      </c>
      <c r="C8" s="23">
        <f t="shared" ref="C8:H8" si="2">+C5+C6+C7</f>
        <v>11</v>
      </c>
      <c r="D8" s="23">
        <f t="shared" si="2"/>
        <v>8</v>
      </c>
      <c r="E8" s="23">
        <f t="shared" si="2"/>
        <v>11</v>
      </c>
      <c r="F8" s="23">
        <f t="shared" si="2"/>
        <v>8</v>
      </c>
      <c r="G8" s="23">
        <f t="shared" si="2"/>
        <v>11</v>
      </c>
      <c r="H8" s="23">
        <f t="shared" si="2"/>
        <v>12</v>
      </c>
      <c r="I8" s="56"/>
      <c r="J8" s="26">
        <f>SUM(J5:J7)</f>
        <v>61</v>
      </c>
      <c r="K8" s="42"/>
      <c r="L8" s="41">
        <f>SUM(L5:L7)</f>
        <v>3900</v>
      </c>
      <c r="M8" s="41">
        <f>SUM(M5:M7)</f>
        <v>450</v>
      </c>
      <c r="N8" s="41">
        <f>SUM(N5:N7)</f>
        <v>3450</v>
      </c>
      <c r="O8" s="11"/>
    </row>
    <row r="9" spans="2:16" ht="57.6" customHeight="1" thickBot="1" x14ac:dyDescent="0.35">
      <c r="B9" s="9"/>
      <c r="I9" s="54"/>
      <c r="M9" s="50" t="s">
        <v>38</v>
      </c>
    </row>
    <row r="10" spans="2:16" ht="20.45" customHeight="1" thickBot="1" x14ac:dyDescent="0.35">
      <c r="B10" s="17">
        <v>2027</v>
      </c>
      <c r="I10" s="54"/>
    </row>
    <row r="11" spans="2:16" ht="33" customHeight="1" thickBot="1" x14ac:dyDescent="0.35">
      <c r="B11" s="14" t="s">
        <v>4</v>
      </c>
      <c r="C11" s="13" t="s">
        <v>12</v>
      </c>
      <c r="D11" s="13" t="s">
        <v>13</v>
      </c>
      <c r="E11" s="13" t="s">
        <v>14</v>
      </c>
      <c r="F11" s="13" t="s">
        <v>15</v>
      </c>
      <c r="G11" s="13" t="s">
        <v>16</v>
      </c>
      <c r="H11" s="13" t="s">
        <v>17</v>
      </c>
      <c r="I11" s="12" t="s">
        <v>18</v>
      </c>
      <c r="J11" s="19" t="s">
        <v>27</v>
      </c>
      <c r="K11" s="39" t="s">
        <v>31</v>
      </c>
      <c r="L11" s="39" t="s">
        <v>32</v>
      </c>
      <c r="M11" s="39" t="s">
        <v>33</v>
      </c>
      <c r="N11" s="39" t="s">
        <v>34</v>
      </c>
      <c r="O11" s="39" t="s">
        <v>35</v>
      </c>
      <c r="P11" s="51"/>
    </row>
    <row r="12" spans="2:16" ht="33" customHeight="1" x14ac:dyDescent="0.3">
      <c r="B12" s="20" t="s">
        <v>19</v>
      </c>
      <c r="C12" s="22">
        <v>8</v>
      </c>
      <c r="D12" s="22">
        <v>8</v>
      </c>
      <c r="E12" s="22">
        <v>8</v>
      </c>
      <c r="F12" s="22">
        <v>8</v>
      </c>
      <c r="G12" s="22">
        <v>8</v>
      </c>
      <c r="H12" s="22">
        <v>6</v>
      </c>
      <c r="I12" s="55" t="s">
        <v>23</v>
      </c>
      <c r="J12" s="25">
        <f>+C12+D12+E12+F12+G12+H12</f>
        <v>46</v>
      </c>
      <c r="K12" s="43">
        <v>52.17</v>
      </c>
      <c r="L12" s="40">
        <f>+J12*K12</f>
        <v>2399.8200000000002</v>
      </c>
      <c r="M12" s="40">
        <v>0</v>
      </c>
      <c r="N12" s="48">
        <f>+L12-M12</f>
        <v>2399.8200000000002</v>
      </c>
      <c r="O12" s="49" t="s">
        <v>36</v>
      </c>
      <c r="P12" s="52"/>
    </row>
    <row r="13" spans="2:16" ht="33" customHeight="1" x14ac:dyDescent="0.3">
      <c r="B13" s="20" t="s">
        <v>20</v>
      </c>
      <c r="C13" s="22">
        <v>3</v>
      </c>
      <c r="D13" s="22">
        <v>3</v>
      </c>
      <c r="E13" s="22">
        <v>3</v>
      </c>
      <c r="F13" s="22"/>
      <c r="G13" s="22"/>
      <c r="H13" s="22"/>
      <c r="I13" s="55"/>
      <c r="J13" s="25">
        <f>+C13+D13+E13+F13+G13+H13</f>
        <v>9</v>
      </c>
      <c r="K13" s="43">
        <f>+K12*2</f>
        <v>104.34</v>
      </c>
      <c r="L13" s="40">
        <f t="shared" ref="L13:L14" si="3">+J13*K13</f>
        <v>939.06000000000006</v>
      </c>
      <c r="M13" s="40">
        <f>+L13*0.5</f>
        <v>469.53000000000003</v>
      </c>
      <c r="N13" s="40">
        <f t="shared" ref="N13:N14" si="4">+L13-M13</f>
        <v>469.53000000000003</v>
      </c>
      <c r="O13" s="22" t="s">
        <v>37</v>
      </c>
      <c r="P13" s="52"/>
    </row>
    <row r="14" spans="2:16" ht="33" customHeight="1" x14ac:dyDescent="0.3">
      <c r="B14" s="20" t="s">
        <v>21</v>
      </c>
      <c r="C14" s="22"/>
      <c r="D14" s="22"/>
      <c r="E14" s="22"/>
      <c r="F14" s="22">
        <v>4</v>
      </c>
      <c r="G14" s="22"/>
      <c r="H14" s="22"/>
      <c r="I14" s="55"/>
      <c r="J14" s="25">
        <f>+C14+D14+E14+F14+G14+H14</f>
        <v>4</v>
      </c>
      <c r="K14" s="43">
        <f>+K12*3</f>
        <v>156.51</v>
      </c>
      <c r="L14" s="40">
        <f t="shared" si="3"/>
        <v>626.04</v>
      </c>
      <c r="M14" s="40">
        <v>0</v>
      </c>
      <c r="N14" s="40">
        <f t="shared" si="4"/>
        <v>626.04</v>
      </c>
      <c r="O14" s="22" t="s">
        <v>36</v>
      </c>
      <c r="P14" s="52"/>
    </row>
    <row r="15" spans="2:16" ht="33" customHeight="1" thickBot="1" x14ac:dyDescent="0.35">
      <c r="B15" s="21" t="s">
        <v>22</v>
      </c>
      <c r="C15" s="23">
        <f t="shared" ref="C15:H15" si="5">+C12+C13+C14</f>
        <v>11</v>
      </c>
      <c r="D15" s="23">
        <f t="shared" si="5"/>
        <v>11</v>
      </c>
      <c r="E15" s="23">
        <f t="shared" si="5"/>
        <v>11</v>
      </c>
      <c r="F15" s="23">
        <f t="shared" si="5"/>
        <v>12</v>
      </c>
      <c r="G15" s="23">
        <f t="shared" si="5"/>
        <v>8</v>
      </c>
      <c r="H15" s="23">
        <f t="shared" si="5"/>
        <v>6</v>
      </c>
      <c r="I15" s="56"/>
      <c r="J15" s="26">
        <f>SUM(J12:J14)</f>
        <v>59</v>
      </c>
      <c r="K15" s="42"/>
      <c r="L15" s="41">
        <f>SUM(L12:L14)</f>
        <v>3964.92</v>
      </c>
      <c r="M15" s="41">
        <f>SUM(M12:M14)</f>
        <v>469.53000000000003</v>
      </c>
      <c r="N15" s="41">
        <f>SUM(N12:N14)</f>
        <v>3495.3900000000003</v>
      </c>
      <c r="O15" s="11"/>
    </row>
    <row r="16" spans="2:16" ht="30" customHeight="1" thickBot="1" x14ac:dyDescent="0.35">
      <c r="M16" s="50" t="s">
        <v>38</v>
      </c>
    </row>
    <row r="17" spans="2:36" ht="19.5" thickBot="1" x14ac:dyDescent="0.35">
      <c r="B17" s="17">
        <v>2028</v>
      </c>
      <c r="I17" s="54"/>
    </row>
    <row r="18" spans="2:36" ht="34.5" customHeight="1" thickBot="1" x14ac:dyDescent="0.35">
      <c r="B18" s="14" t="s">
        <v>5</v>
      </c>
      <c r="C18" s="13" t="s">
        <v>12</v>
      </c>
      <c r="D18" s="13" t="s">
        <v>13</v>
      </c>
      <c r="E18" s="13" t="s">
        <v>14</v>
      </c>
      <c r="F18" s="13" t="s">
        <v>15</v>
      </c>
      <c r="G18" s="13" t="s">
        <v>16</v>
      </c>
      <c r="H18" s="13" t="s">
        <v>17</v>
      </c>
      <c r="I18" s="12" t="s">
        <v>18</v>
      </c>
      <c r="J18" s="19" t="s">
        <v>27</v>
      </c>
      <c r="K18" s="39" t="s">
        <v>31</v>
      </c>
      <c r="L18" s="39" t="s">
        <v>32</v>
      </c>
      <c r="M18" s="39" t="s">
        <v>33</v>
      </c>
      <c r="N18" s="39" t="s">
        <v>34</v>
      </c>
      <c r="O18" s="39" t="s">
        <v>35</v>
      </c>
      <c r="P18" s="51"/>
    </row>
    <row r="19" spans="2:36" ht="30.95" customHeight="1" x14ac:dyDescent="0.3">
      <c r="B19" s="15" t="s">
        <v>19</v>
      </c>
      <c r="C19" s="22">
        <v>8</v>
      </c>
      <c r="D19" s="22">
        <v>8</v>
      </c>
      <c r="E19" s="22">
        <v>7</v>
      </c>
      <c r="F19" s="22">
        <v>7</v>
      </c>
      <c r="G19" s="22">
        <v>7</v>
      </c>
      <c r="H19" s="22">
        <v>7</v>
      </c>
      <c r="I19" s="55" t="s">
        <v>23</v>
      </c>
      <c r="J19" s="25">
        <f>+C19+D19+E19+F19+G19+H19</f>
        <v>44</v>
      </c>
      <c r="K19" s="43">
        <v>54.55</v>
      </c>
      <c r="L19" s="40">
        <f>+J19*K19</f>
        <v>2400.1999999999998</v>
      </c>
      <c r="M19" s="40">
        <v>0</v>
      </c>
      <c r="N19" s="48">
        <f>+L19-M19</f>
        <v>2400.1999999999998</v>
      </c>
      <c r="O19" s="49" t="s">
        <v>36</v>
      </c>
      <c r="P19" s="52"/>
    </row>
    <row r="20" spans="2:36" ht="30.95" customHeight="1" x14ac:dyDescent="0.3">
      <c r="B20" s="15" t="s">
        <v>20</v>
      </c>
      <c r="C20" s="22">
        <v>3</v>
      </c>
      <c r="D20" s="22">
        <v>3</v>
      </c>
      <c r="E20" s="22">
        <v>4</v>
      </c>
      <c r="F20" s="22"/>
      <c r="G20" s="22"/>
      <c r="H20" s="22"/>
      <c r="I20" s="55"/>
      <c r="J20" s="25">
        <f>+C20+D20+E20+F20+G20+H20</f>
        <v>10</v>
      </c>
      <c r="K20" s="43">
        <f>+K19*2</f>
        <v>109.1</v>
      </c>
      <c r="L20" s="40">
        <f t="shared" ref="L20:L21" si="6">+J20*K20</f>
        <v>1091</v>
      </c>
      <c r="M20" s="40">
        <f>+L20*0.5</f>
        <v>545.5</v>
      </c>
      <c r="N20" s="40">
        <f t="shared" ref="N20:N21" si="7">+L20-M20</f>
        <v>545.5</v>
      </c>
      <c r="O20" s="22" t="s">
        <v>37</v>
      </c>
      <c r="P20" s="52"/>
    </row>
    <row r="21" spans="2:36" ht="30.95" customHeight="1" x14ac:dyDescent="0.3">
      <c r="B21" s="15" t="s">
        <v>21</v>
      </c>
      <c r="C21" s="22"/>
      <c r="D21" s="22"/>
      <c r="E21" s="22"/>
      <c r="F21" s="22">
        <v>4</v>
      </c>
      <c r="G21" s="22"/>
      <c r="H21" s="22"/>
      <c r="I21" s="55"/>
      <c r="J21" s="25">
        <f>+C21+D21+E21+F21+G21+H21</f>
        <v>4</v>
      </c>
      <c r="K21" s="43">
        <f>+K19*3</f>
        <v>163.64999999999998</v>
      </c>
      <c r="L21" s="40">
        <f t="shared" si="6"/>
        <v>654.59999999999991</v>
      </c>
      <c r="M21" s="40">
        <v>0</v>
      </c>
      <c r="N21" s="40">
        <f t="shared" si="7"/>
        <v>654.59999999999991</v>
      </c>
      <c r="O21" s="22" t="s">
        <v>36</v>
      </c>
      <c r="P21" s="52"/>
    </row>
    <row r="22" spans="2:36" ht="30.95" customHeight="1" thickBot="1" x14ac:dyDescent="0.35">
      <c r="B22" s="16" t="s">
        <v>22</v>
      </c>
      <c r="C22" s="23">
        <f>SUM(C19:C21)</f>
        <v>11</v>
      </c>
      <c r="D22" s="23">
        <f t="shared" ref="D22:H22" si="8">SUM(D19:D21)</f>
        <v>11</v>
      </c>
      <c r="E22" s="23">
        <f t="shared" si="8"/>
        <v>11</v>
      </c>
      <c r="F22" s="23">
        <f t="shared" si="8"/>
        <v>11</v>
      </c>
      <c r="G22" s="23">
        <f t="shared" si="8"/>
        <v>7</v>
      </c>
      <c r="H22" s="23">
        <f t="shared" si="8"/>
        <v>7</v>
      </c>
      <c r="I22" s="56"/>
      <c r="J22" s="26">
        <f>SUM(J19:J21)</f>
        <v>58</v>
      </c>
      <c r="K22" s="42"/>
      <c r="L22" s="41">
        <f>SUM(L19:L21)</f>
        <v>4145.7999999999993</v>
      </c>
      <c r="M22" s="41">
        <f>SUM(M19:M21)</f>
        <v>545.5</v>
      </c>
      <c r="N22" s="41">
        <f>SUM(N19:N21)</f>
        <v>3600.2999999999997</v>
      </c>
      <c r="O22" s="11"/>
    </row>
    <row r="23" spans="2:36" ht="27.95" customHeight="1" thickBot="1" x14ac:dyDescent="0.35">
      <c r="M23" s="50" t="s">
        <v>38</v>
      </c>
    </row>
    <row r="24" spans="2:36" ht="19.5" thickBot="1" x14ac:dyDescent="0.35">
      <c r="B24" s="17">
        <v>2029</v>
      </c>
      <c r="I24" s="54"/>
    </row>
    <row r="25" spans="2:36" ht="36" customHeight="1" thickBot="1" x14ac:dyDescent="0.35">
      <c r="B25" s="14" t="s">
        <v>6</v>
      </c>
      <c r="C25" s="13" t="s">
        <v>12</v>
      </c>
      <c r="D25" s="13" t="s">
        <v>13</v>
      </c>
      <c r="E25" s="13" t="s">
        <v>14</v>
      </c>
      <c r="F25" s="13" t="s">
        <v>15</v>
      </c>
      <c r="G25" s="13" t="s">
        <v>16</v>
      </c>
      <c r="H25" s="13" t="s">
        <v>17</v>
      </c>
      <c r="I25" s="12" t="s">
        <v>18</v>
      </c>
      <c r="J25" s="19" t="s">
        <v>27</v>
      </c>
      <c r="K25" s="39" t="s">
        <v>31</v>
      </c>
      <c r="L25" s="39" t="s">
        <v>32</v>
      </c>
      <c r="M25" s="39" t="s">
        <v>33</v>
      </c>
      <c r="N25" s="39" t="s">
        <v>34</v>
      </c>
      <c r="O25" s="39" t="s">
        <v>35</v>
      </c>
      <c r="P25" s="51"/>
    </row>
    <row r="26" spans="2:36" ht="29.1" customHeight="1" x14ac:dyDescent="0.3">
      <c r="B26" s="15" t="s">
        <v>19</v>
      </c>
      <c r="C26" s="22">
        <v>7</v>
      </c>
      <c r="D26" s="22">
        <v>7</v>
      </c>
      <c r="E26" s="22">
        <v>7</v>
      </c>
      <c r="F26" s="22">
        <v>7</v>
      </c>
      <c r="G26" s="22">
        <v>7</v>
      </c>
      <c r="H26" s="22">
        <v>7</v>
      </c>
      <c r="I26" s="55" t="s">
        <v>23</v>
      </c>
      <c r="J26" s="25">
        <f>+C26+D26+E26+F26+G26+H26</f>
        <v>42</v>
      </c>
      <c r="K26" s="43">
        <v>57.14</v>
      </c>
      <c r="L26" s="40">
        <f>+J26*K26</f>
        <v>2399.88</v>
      </c>
      <c r="M26" s="40">
        <v>0</v>
      </c>
      <c r="N26" s="48">
        <f>+L26-M26</f>
        <v>2399.88</v>
      </c>
      <c r="O26" s="49" t="s">
        <v>36</v>
      </c>
      <c r="P26" s="52"/>
    </row>
    <row r="27" spans="2:36" ht="29.1" customHeight="1" x14ac:dyDescent="0.3">
      <c r="B27" s="15" t="s">
        <v>20</v>
      </c>
      <c r="C27" s="22">
        <v>3</v>
      </c>
      <c r="D27" s="22">
        <v>4</v>
      </c>
      <c r="E27" s="22">
        <v>4</v>
      </c>
      <c r="F27" s="22"/>
      <c r="G27" s="22"/>
      <c r="H27" s="22"/>
      <c r="I27" s="55"/>
      <c r="J27" s="25">
        <f>+C27+D27+E27+F27+G27+H27</f>
        <v>11</v>
      </c>
      <c r="K27" s="43">
        <f>+K26*2</f>
        <v>114.28</v>
      </c>
      <c r="L27" s="40">
        <f t="shared" ref="L27:L28" si="9">+J27*K27</f>
        <v>1257.08</v>
      </c>
      <c r="M27" s="53">
        <v>586.54999999999995</v>
      </c>
      <c r="N27" s="40">
        <f t="shared" ref="N27:N28" si="10">+L27-M27</f>
        <v>670.53</v>
      </c>
      <c r="O27" s="22" t="s">
        <v>37</v>
      </c>
      <c r="P27" s="52"/>
    </row>
    <row r="28" spans="2:36" ht="29.1" customHeight="1" x14ac:dyDescent="0.3">
      <c r="B28" s="15" t="s">
        <v>21</v>
      </c>
      <c r="C28" s="22"/>
      <c r="D28" s="22"/>
      <c r="E28" s="22"/>
      <c r="F28" s="22">
        <v>4</v>
      </c>
      <c r="G28" s="22"/>
      <c r="H28" s="22"/>
      <c r="I28" s="55"/>
      <c r="J28" s="25">
        <f>+C28+D28+E28+F28+G28+H28</f>
        <v>4</v>
      </c>
      <c r="K28" s="43">
        <f>+K26*3</f>
        <v>171.42000000000002</v>
      </c>
      <c r="L28" s="40">
        <f t="shared" si="9"/>
        <v>685.68000000000006</v>
      </c>
      <c r="M28" s="40">
        <v>0</v>
      </c>
      <c r="N28" s="40">
        <f t="shared" si="10"/>
        <v>685.68000000000006</v>
      </c>
      <c r="O28" s="22" t="s">
        <v>36</v>
      </c>
      <c r="P28" s="52"/>
    </row>
    <row r="29" spans="2:36" ht="29.1" customHeight="1" thickBot="1" x14ac:dyDescent="0.35">
      <c r="B29" s="16" t="s">
        <v>22</v>
      </c>
      <c r="C29" s="23">
        <f>SUM(C26:C28)</f>
        <v>10</v>
      </c>
      <c r="D29" s="23">
        <f t="shared" ref="D29:H29" si="11">SUM(D26:D28)</f>
        <v>11</v>
      </c>
      <c r="E29" s="23">
        <f t="shared" si="11"/>
        <v>11</v>
      </c>
      <c r="F29" s="23">
        <f t="shared" si="11"/>
        <v>11</v>
      </c>
      <c r="G29" s="23">
        <f t="shared" si="11"/>
        <v>7</v>
      </c>
      <c r="H29" s="23">
        <f t="shared" si="11"/>
        <v>7</v>
      </c>
      <c r="I29" s="56"/>
      <c r="J29" s="26">
        <f>SUM(J26:J28)</f>
        <v>57</v>
      </c>
      <c r="K29" s="42"/>
      <c r="L29" s="41">
        <f>SUM(L26:L28)</f>
        <v>4342.6400000000003</v>
      </c>
      <c r="M29" s="41">
        <f>SUM(M26:M28)</f>
        <v>586.54999999999995</v>
      </c>
      <c r="N29" s="41">
        <f>SUM(N26:N28)</f>
        <v>3756.09</v>
      </c>
      <c r="O29" s="11"/>
    </row>
    <row r="30" spans="2:36" ht="29.1" customHeight="1" thickBot="1" x14ac:dyDescent="0.35">
      <c r="M30" s="50" t="s">
        <v>38</v>
      </c>
      <c r="N30" s="5"/>
      <c r="Q30" s="57" t="s">
        <v>28</v>
      </c>
      <c r="R30" s="57"/>
      <c r="S30" s="57"/>
      <c r="T30" s="57"/>
      <c r="U30" s="57"/>
      <c r="V30" s="57"/>
      <c r="W30" s="57"/>
      <c r="X30" s="57"/>
      <c r="Y30" s="57"/>
      <c r="AB30" s="57" t="s">
        <v>30</v>
      </c>
      <c r="AC30" s="57"/>
      <c r="AD30" s="57"/>
      <c r="AE30" s="57"/>
      <c r="AF30" s="57"/>
      <c r="AG30" s="57"/>
      <c r="AH30" s="57"/>
      <c r="AI30" s="57"/>
      <c r="AJ30" s="57"/>
    </row>
    <row r="31" spans="2:36" ht="19.5" thickBot="1" x14ac:dyDescent="0.35">
      <c r="B31" s="17">
        <v>2030</v>
      </c>
      <c r="I31" s="54"/>
      <c r="Q31" s="17">
        <v>2030</v>
      </c>
      <c r="R31" s="5"/>
      <c r="S31" s="5"/>
      <c r="T31" s="5"/>
      <c r="U31" s="5"/>
      <c r="V31" s="5"/>
      <c r="W31" s="5"/>
      <c r="X31" s="18"/>
      <c r="Y31" s="5"/>
      <c r="AB31" s="17">
        <v>2030</v>
      </c>
      <c r="AC31" s="5"/>
      <c r="AD31" s="5"/>
      <c r="AE31" s="5"/>
      <c r="AF31" s="5"/>
      <c r="AG31" s="5"/>
      <c r="AH31" s="5"/>
      <c r="AI31" s="18"/>
      <c r="AJ31" s="5"/>
    </row>
    <row r="32" spans="2:36" ht="33.6" customHeight="1" thickBot="1" x14ac:dyDescent="0.35">
      <c r="B32" s="14" t="s">
        <v>7</v>
      </c>
      <c r="C32" s="13" t="s">
        <v>12</v>
      </c>
      <c r="D32" s="13" t="s">
        <v>13</v>
      </c>
      <c r="E32" s="13" t="s">
        <v>14</v>
      </c>
      <c r="F32" s="13" t="s">
        <v>15</v>
      </c>
      <c r="G32" s="13" t="s">
        <v>16</v>
      </c>
      <c r="H32" s="13" t="s">
        <v>17</v>
      </c>
      <c r="I32" s="12" t="s">
        <v>18</v>
      </c>
      <c r="J32" s="19" t="s">
        <v>27</v>
      </c>
      <c r="K32" s="39" t="s">
        <v>31</v>
      </c>
      <c r="L32" s="39" t="s">
        <v>32</v>
      </c>
      <c r="M32" s="39" t="s">
        <v>33</v>
      </c>
      <c r="N32" s="39" t="s">
        <v>34</v>
      </c>
      <c r="O32" s="39" t="s">
        <v>35</v>
      </c>
      <c r="Q32" s="14" t="s">
        <v>7</v>
      </c>
      <c r="R32" s="13" t="s">
        <v>12</v>
      </c>
      <c r="S32" s="13" t="s">
        <v>13</v>
      </c>
      <c r="T32" s="13" t="s">
        <v>14</v>
      </c>
      <c r="U32" s="13" t="s">
        <v>15</v>
      </c>
      <c r="V32" s="13" t="s">
        <v>16</v>
      </c>
      <c r="W32" s="13" t="s">
        <v>17</v>
      </c>
      <c r="X32" s="12" t="s">
        <v>18</v>
      </c>
      <c r="Y32" s="19" t="s">
        <v>27</v>
      </c>
      <c r="AB32" s="14" t="s">
        <v>7</v>
      </c>
      <c r="AC32" s="13" t="s">
        <v>12</v>
      </c>
      <c r="AD32" s="13" t="s">
        <v>13</v>
      </c>
      <c r="AE32" s="13" t="s">
        <v>14</v>
      </c>
      <c r="AF32" s="13" t="s">
        <v>15</v>
      </c>
      <c r="AG32" s="13" t="s">
        <v>16</v>
      </c>
      <c r="AH32" s="13" t="s">
        <v>17</v>
      </c>
      <c r="AI32" s="10" t="s">
        <v>18</v>
      </c>
      <c r="AJ32" s="19" t="s">
        <v>27</v>
      </c>
    </row>
    <row r="33" spans="2:37" ht="28.5" customHeight="1" x14ac:dyDescent="0.3">
      <c r="B33" s="15" t="s">
        <v>19</v>
      </c>
      <c r="C33" s="22">
        <v>7</v>
      </c>
      <c r="D33" s="22">
        <v>7</v>
      </c>
      <c r="E33" s="22">
        <v>7</v>
      </c>
      <c r="F33" s="22">
        <v>7</v>
      </c>
      <c r="G33" s="22">
        <v>7</v>
      </c>
      <c r="H33" s="22">
        <v>5</v>
      </c>
      <c r="I33" s="55" t="s">
        <v>23</v>
      </c>
      <c r="J33" s="25">
        <f>+C33+D33+E33+F33+G33+H33</f>
        <v>40</v>
      </c>
      <c r="K33" s="43">
        <v>60</v>
      </c>
      <c r="L33" s="40">
        <f>+J33*K33</f>
        <v>2400</v>
      </c>
      <c r="M33" s="40">
        <v>0</v>
      </c>
      <c r="N33" s="48">
        <f>+L33-M33</f>
        <v>2400</v>
      </c>
      <c r="O33" s="49" t="s">
        <v>36</v>
      </c>
      <c r="Q33" s="15" t="s">
        <v>19</v>
      </c>
      <c r="R33" s="22">
        <v>10</v>
      </c>
      <c r="S33" s="22">
        <v>10</v>
      </c>
      <c r="T33" s="22">
        <v>10</v>
      </c>
      <c r="U33" s="22">
        <v>10</v>
      </c>
      <c r="V33" s="22"/>
      <c r="W33" s="55" t="s">
        <v>23</v>
      </c>
      <c r="X33" s="55" t="s">
        <v>23</v>
      </c>
      <c r="Y33" s="25">
        <f>+R33+S33+T33+U33+V33</f>
        <v>40</v>
      </c>
      <c r="Z33" s="6" t="s">
        <v>19</v>
      </c>
      <c r="AB33" s="15" t="s">
        <v>19</v>
      </c>
      <c r="AC33" s="22">
        <v>12</v>
      </c>
      <c r="AD33" s="55" t="s">
        <v>23</v>
      </c>
      <c r="AE33" s="22">
        <v>12</v>
      </c>
      <c r="AF33" s="55" t="s">
        <v>23</v>
      </c>
      <c r="AG33" s="22">
        <v>12</v>
      </c>
      <c r="AH33" s="55" t="s">
        <v>23</v>
      </c>
      <c r="AI33" s="22">
        <v>4</v>
      </c>
      <c r="AJ33" s="25">
        <f>+AC33+AE33+AG33+AI33</f>
        <v>40</v>
      </c>
      <c r="AK33" s="6" t="s">
        <v>19</v>
      </c>
    </row>
    <row r="34" spans="2:37" ht="28.5" customHeight="1" x14ac:dyDescent="0.3">
      <c r="B34" s="15" t="s">
        <v>20</v>
      </c>
      <c r="C34" s="22">
        <v>4</v>
      </c>
      <c r="D34" s="22">
        <v>4</v>
      </c>
      <c r="E34" s="22">
        <v>4</v>
      </c>
      <c r="F34" s="22"/>
      <c r="G34" s="22"/>
      <c r="H34" s="22"/>
      <c r="I34" s="55"/>
      <c r="J34" s="25">
        <f>+C34+D34+E34+F34+G34+H34</f>
        <v>12</v>
      </c>
      <c r="K34" s="43">
        <f>+K33*2</f>
        <v>120</v>
      </c>
      <c r="L34" s="40">
        <f t="shared" ref="L34:L35" si="12">+J34*K34</f>
        <v>1440</v>
      </c>
      <c r="M34" s="53">
        <v>586.54999999999995</v>
      </c>
      <c r="N34" s="40">
        <f t="shared" ref="N34:N35" si="13">+L34-M34</f>
        <v>853.45</v>
      </c>
      <c r="O34" s="22" t="s">
        <v>37</v>
      </c>
      <c r="Q34" s="15" t="s">
        <v>20</v>
      </c>
      <c r="R34" s="22">
        <v>2</v>
      </c>
      <c r="S34" s="22">
        <v>2</v>
      </c>
      <c r="T34" s="22">
        <v>2</v>
      </c>
      <c r="U34" s="22"/>
      <c r="V34" s="22"/>
      <c r="W34" s="55"/>
      <c r="X34" s="55"/>
      <c r="Y34" s="25">
        <f>+R34+S34+T34+U34+V34+W34</f>
        <v>6</v>
      </c>
      <c r="Z34" s="6" t="s">
        <v>25</v>
      </c>
      <c r="AB34" s="15" t="s">
        <v>20</v>
      </c>
      <c r="AC34" s="22"/>
      <c r="AD34" s="55"/>
      <c r="AE34" s="22"/>
      <c r="AF34" s="55"/>
      <c r="AG34" s="27"/>
      <c r="AH34" s="55"/>
      <c r="AI34" s="22">
        <v>4</v>
      </c>
      <c r="AJ34" s="25">
        <f t="shared" ref="AJ34:AJ35" si="14">+AC34+AE34+AG34+AI34</f>
        <v>4</v>
      </c>
      <c r="AK34" s="6" t="s">
        <v>25</v>
      </c>
    </row>
    <row r="35" spans="2:37" ht="28.5" customHeight="1" x14ac:dyDescent="0.3">
      <c r="B35" s="15" t="s">
        <v>21</v>
      </c>
      <c r="C35" s="22"/>
      <c r="D35" s="22"/>
      <c r="E35" s="22"/>
      <c r="F35" s="22">
        <v>4</v>
      </c>
      <c r="G35" s="22"/>
      <c r="H35" s="22"/>
      <c r="I35" s="55"/>
      <c r="J35" s="25">
        <f>+C35+D35+E35+F35+G35+H35</f>
        <v>4</v>
      </c>
      <c r="K35" s="43">
        <f>+K33*3</f>
        <v>180</v>
      </c>
      <c r="L35" s="40">
        <f t="shared" si="12"/>
        <v>720</v>
      </c>
      <c r="M35" s="40">
        <v>0</v>
      </c>
      <c r="N35" s="40">
        <f t="shared" si="13"/>
        <v>720</v>
      </c>
      <c r="O35" s="22" t="s">
        <v>36</v>
      </c>
      <c r="Q35" s="15" t="s">
        <v>21</v>
      </c>
      <c r="R35" s="22"/>
      <c r="S35" s="22"/>
      <c r="T35" s="22"/>
      <c r="U35" s="22"/>
      <c r="V35" s="22">
        <v>4</v>
      </c>
      <c r="W35" s="55"/>
      <c r="X35" s="55"/>
      <c r="Y35" s="25">
        <f>+R35+S35+T35+U35+V35+W35</f>
        <v>4</v>
      </c>
      <c r="Z35" s="6" t="s">
        <v>25</v>
      </c>
      <c r="AB35" s="15" t="s">
        <v>21</v>
      </c>
      <c r="AC35" s="22"/>
      <c r="AD35" s="55"/>
      <c r="AE35" s="22"/>
      <c r="AF35" s="55"/>
      <c r="AG35" s="27"/>
      <c r="AH35" s="55"/>
      <c r="AI35" s="22">
        <v>4</v>
      </c>
      <c r="AJ35" s="25">
        <f t="shared" si="14"/>
        <v>4</v>
      </c>
      <c r="AK35" s="6" t="s">
        <v>25</v>
      </c>
    </row>
    <row r="36" spans="2:37" ht="28.5" customHeight="1" thickBot="1" x14ac:dyDescent="0.35">
      <c r="B36" s="16" t="s">
        <v>22</v>
      </c>
      <c r="C36" s="23">
        <f>SUM(C33:C35)</f>
        <v>11</v>
      </c>
      <c r="D36" s="23">
        <f t="shared" ref="D36:H36" si="15">SUM(D33:D35)</f>
        <v>11</v>
      </c>
      <c r="E36" s="23">
        <f t="shared" si="15"/>
        <v>11</v>
      </c>
      <c r="F36" s="23">
        <f t="shared" si="15"/>
        <v>11</v>
      </c>
      <c r="G36" s="23">
        <f t="shared" si="15"/>
        <v>7</v>
      </c>
      <c r="H36" s="23">
        <f t="shared" si="15"/>
        <v>5</v>
      </c>
      <c r="I36" s="56"/>
      <c r="J36" s="26">
        <f>SUM(J33:J35)</f>
        <v>56</v>
      </c>
      <c r="K36" s="42"/>
      <c r="L36" s="41">
        <f>SUM(L33:L35)</f>
        <v>4560</v>
      </c>
      <c r="M36" s="41">
        <f>SUM(M33:M35)</f>
        <v>586.54999999999995</v>
      </c>
      <c r="N36" s="41">
        <f>SUM(N33:N35)</f>
        <v>3973.45</v>
      </c>
      <c r="O36" s="11"/>
      <c r="Q36" s="16" t="s">
        <v>22</v>
      </c>
      <c r="R36" s="23">
        <f>SUM(R33:R35)</f>
        <v>12</v>
      </c>
      <c r="S36" s="23">
        <f t="shared" ref="S36:V36" si="16">SUM(S33:S35)</f>
        <v>12</v>
      </c>
      <c r="T36" s="23">
        <f t="shared" si="16"/>
        <v>12</v>
      </c>
      <c r="U36" s="23">
        <f t="shared" si="16"/>
        <v>10</v>
      </c>
      <c r="V36" s="23">
        <f t="shared" si="16"/>
        <v>4</v>
      </c>
      <c r="W36" s="56"/>
      <c r="X36" s="56"/>
      <c r="Y36" s="26">
        <f>SUM(Y33:Y35)</f>
        <v>50</v>
      </c>
      <c r="Z36" s="7" t="s">
        <v>29</v>
      </c>
      <c r="AB36" s="16" t="s">
        <v>22</v>
      </c>
      <c r="AC36" s="23">
        <f>SUM(AC33:AC35)</f>
        <v>12</v>
      </c>
      <c r="AD36" s="56"/>
      <c r="AE36" s="23">
        <f>SUM(AE33:AE35)</f>
        <v>12</v>
      </c>
      <c r="AF36" s="56"/>
      <c r="AG36" s="23">
        <f>SUM(AG33:AG35)</f>
        <v>12</v>
      </c>
      <c r="AH36" s="56"/>
      <c r="AI36" s="23">
        <f>SUM(AI33:AI35)</f>
        <v>12</v>
      </c>
      <c r="AJ36" s="26">
        <f>SUM(AJ33:AJ35)</f>
        <v>48</v>
      </c>
      <c r="AK36" s="7" t="s">
        <v>29</v>
      </c>
    </row>
    <row r="37" spans="2:37" ht="33.6" customHeight="1" x14ac:dyDescent="0.3">
      <c r="M37" s="50" t="s">
        <v>38</v>
      </c>
    </row>
  </sheetData>
  <mergeCells count="13">
    <mergeCell ref="AB30:AJ30"/>
    <mergeCell ref="I33:I36"/>
    <mergeCell ref="W33:W36"/>
    <mergeCell ref="X33:X36"/>
    <mergeCell ref="AD33:AD36"/>
    <mergeCell ref="AF33:AF36"/>
    <mergeCell ref="AH33:AH36"/>
    <mergeCell ref="Q30:Y30"/>
    <mergeCell ref="B2:J2"/>
    <mergeCell ref="I5:I8"/>
    <mergeCell ref="I12:I15"/>
    <mergeCell ref="I19:I22"/>
    <mergeCell ref="I26:I29"/>
  </mergeCells>
  <pageMargins left="0.70866141732283472" right="0.70866141732283472" top="0.74803149606299213" bottom="0.74803149606299213" header="0.31496062992125984" footer="0.31496062992125984"/>
  <pageSetup scale="37" orientation="landscape" horizontalDpi="300" verticalDpi="30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FD315B-C9FE-4F66-8839-9CE0576F6A8C}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5</vt:i4>
      </vt:variant>
    </vt:vector>
  </HeadingPairs>
  <TitlesOfParts>
    <vt:vector size="5" baseType="lpstr">
      <vt:lpstr>DISTRIBUCION DE JORNADAS</vt:lpstr>
      <vt:lpstr>COSTO X HORA</vt:lpstr>
      <vt:lpstr>COSTO X SEMANA</vt:lpstr>
      <vt:lpstr>ISR-SBC</vt:lpstr>
      <vt:lpstr>Hoja4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L.C. MIGUEL ALARCON DIAZ</dc:creator>
  <cp:lastModifiedBy>MIGUEL ALARCON DIAZ</cp:lastModifiedBy>
  <cp:lastPrinted>2026-05-06T02:50:27Z</cp:lastPrinted>
  <dcterms:created xsi:type="dcterms:W3CDTF">2026-05-05T21:27:22Z</dcterms:created>
  <dcterms:modified xsi:type="dcterms:W3CDTF">2026-06-04T22:09:33Z</dcterms:modified>
</cp:coreProperties>
</file>